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105" yWindow="-105" windowWidth="23250" windowHeight="12570"/>
  </bookViews>
  <sheets>
    <sheet name="Лист1" sheetId="1" r:id="rId1"/>
  </sheets>
  <calcPr calcId="162913"/>
</workbook>
</file>

<file path=xl/calcChain.xml><?xml version="1.0" encoding="utf-8"?>
<calcChain xmlns="http://schemas.openxmlformats.org/spreadsheetml/2006/main">
  <c r="H171" i="1" l="1"/>
  <c r="H188" i="1" l="1"/>
  <c r="H184" i="1" s="1"/>
  <c r="H186" i="1"/>
  <c r="H182" i="1" s="1"/>
  <c r="L172" i="1"/>
  <c r="L177" i="1" s="1"/>
  <c r="H181" i="1" l="1"/>
  <c r="H185" i="1"/>
  <c r="H346" i="1" l="1"/>
  <c r="H345" i="1"/>
  <c r="H344" i="1"/>
  <c r="L310" i="1"/>
  <c r="K310" i="1"/>
  <c r="J310" i="1"/>
  <c r="H309" i="1"/>
  <c r="L446" i="1" l="1"/>
  <c r="L452" i="1" s="1"/>
  <c r="H80" i="1" l="1"/>
  <c r="H81" i="1"/>
  <c r="H79" i="1"/>
  <c r="J35" i="1"/>
  <c r="H30" i="1"/>
  <c r="J129" i="1" l="1"/>
  <c r="J71" i="1"/>
  <c r="H38" i="1"/>
  <c r="K561" i="1" l="1"/>
  <c r="L478" i="1"/>
  <c r="L483" i="1" s="1"/>
  <c r="K446" i="1"/>
  <c r="K447" i="1"/>
  <c r="J446" i="1" l="1"/>
  <c r="L447" i="1"/>
  <c r="J447" i="1"/>
  <c r="L56" i="1" l="1"/>
  <c r="L61" i="1" s="1"/>
  <c r="K56" i="1"/>
  <c r="K61" i="1" s="1"/>
  <c r="J56" i="1"/>
  <c r="J61" i="1" s="1"/>
  <c r="H584" i="1"/>
  <c r="H580" i="1" s="1"/>
  <c r="H583" i="1"/>
  <c r="H579" i="1" s="1"/>
  <c r="H582" i="1"/>
  <c r="H578" i="1" s="1"/>
  <c r="J569" i="1"/>
  <c r="H568" i="1"/>
  <c r="L565" i="1"/>
  <c r="K565" i="1"/>
  <c r="J565" i="1"/>
  <c r="H560" i="1"/>
  <c r="L553" i="1"/>
  <c r="L557" i="1" s="1"/>
  <c r="K553" i="1"/>
  <c r="J553" i="1"/>
  <c r="J557" i="1" s="1"/>
  <c r="H552" i="1"/>
  <c r="L545" i="1"/>
  <c r="L549" i="1" s="1"/>
  <c r="K545" i="1"/>
  <c r="K549" i="1" s="1"/>
  <c r="J545" i="1"/>
  <c r="J549" i="1" s="1"/>
  <c r="H544" i="1"/>
  <c r="H528" i="1"/>
  <c r="H542" i="1" s="1"/>
  <c r="L527" i="1"/>
  <c r="K527" i="1"/>
  <c r="J527" i="1"/>
  <c r="H527" i="1"/>
  <c r="H519" i="1" s="1"/>
  <c r="L526" i="1"/>
  <c r="K526" i="1"/>
  <c r="J526" i="1"/>
  <c r="H540" i="1"/>
  <c r="H524" i="1"/>
  <c r="H538" i="1" s="1"/>
  <c r="H536" i="1"/>
  <c r="H515" i="1"/>
  <c r="H514" i="1"/>
  <c r="H513" i="1"/>
  <c r="H511" i="1"/>
  <c r="H510" i="1"/>
  <c r="H509" i="1"/>
  <c r="L501" i="1"/>
  <c r="L505" i="1" s="1"/>
  <c r="K501" i="1"/>
  <c r="J501" i="1"/>
  <c r="J505" i="1" s="1"/>
  <c r="H500" i="1"/>
  <c r="K483" i="1"/>
  <c r="J483" i="1"/>
  <c r="H477" i="1"/>
  <c r="K473" i="1"/>
  <c r="J473" i="1"/>
  <c r="H467" i="1"/>
  <c r="L463" i="1"/>
  <c r="K463" i="1"/>
  <c r="J463" i="1"/>
  <c r="H460" i="1"/>
  <c r="H458" i="1"/>
  <c r="H492" i="1" s="1"/>
  <c r="H498" i="1"/>
  <c r="H497" i="1"/>
  <c r="H496" i="1"/>
  <c r="K453" i="1"/>
  <c r="J453" i="1"/>
  <c r="K452" i="1"/>
  <c r="J452" i="1"/>
  <c r="H493" i="1"/>
  <c r="H430" i="1"/>
  <c r="H429" i="1"/>
  <c r="H428" i="1"/>
  <c r="H426" i="1"/>
  <c r="H425" i="1"/>
  <c r="H424" i="1"/>
  <c r="H415" i="1"/>
  <c r="H411" i="1"/>
  <c r="H410" i="1"/>
  <c r="H409" i="1"/>
  <c r="K408" i="1" s="1"/>
  <c r="K413" i="1" s="1"/>
  <c r="H408" i="1"/>
  <c r="J408" i="1" s="1"/>
  <c r="J413" i="1" s="1"/>
  <c r="L400" i="1"/>
  <c r="L404" i="1" s="1"/>
  <c r="K400" i="1"/>
  <c r="K404" i="1" s="1"/>
  <c r="J400" i="1"/>
  <c r="J404" i="1" s="1"/>
  <c r="H399" i="1"/>
  <c r="L392" i="1"/>
  <c r="L396" i="1" s="1"/>
  <c r="K392" i="1"/>
  <c r="K396" i="1" s="1"/>
  <c r="J392" i="1"/>
  <c r="J396" i="1" s="1"/>
  <c r="H391" i="1"/>
  <c r="H389" i="1"/>
  <c r="H385" i="1" s="1"/>
  <c r="H388" i="1"/>
  <c r="H387" i="1"/>
  <c r="H383" i="1" s="1"/>
  <c r="L373" i="1"/>
  <c r="L379" i="1" s="1"/>
  <c r="K373" i="1"/>
  <c r="K378" i="1" s="1"/>
  <c r="J373" i="1"/>
  <c r="J379" i="1" s="1"/>
  <c r="H372" i="1"/>
  <c r="L363" i="1"/>
  <c r="L369" i="1" s="1"/>
  <c r="J363" i="1"/>
  <c r="J368" i="1" s="1"/>
  <c r="H362" i="1"/>
  <c r="L353" i="1"/>
  <c r="L359" i="1" s="1"/>
  <c r="K353" i="1"/>
  <c r="K358" i="1" s="1"/>
  <c r="J353" i="1"/>
  <c r="J359" i="1" s="1"/>
  <c r="H352" i="1"/>
  <c r="H350" i="1"/>
  <c r="H349" i="1"/>
  <c r="H348" i="1"/>
  <c r="L319" i="1"/>
  <c r="L323" i="1" s="1"/>
  <c r="K319" i="1"/>
  <c r="K323" i="1" s="1"/>
  <c r="J319" i="1"/>
  <c r="J323" i="1" s="1"/>
  <c r="H317" i="1"/>
  <c r="L314" i="1"/>
  <c r="J314" i="1"/>
  <c r="H305" i="1"/>
  <c r="H301" i="1"/>
  <c r="H300" i="1"/>
  <c r="L298" i="1" s="1"/>
  <c r="L302" i="1" s="1"/>
  <c r="H299" i="1"/>
  <c r="H298" i="1"/>
  <c r="J298" i="1" s="1"/>
  <c r="J302" i="1" s="1"/>
  <c r="L290" i="1"/>
  <c r="L294" i="1" s="1"/>
  <c r="J290" i="1"/>
  <c r="J294" i="1" s="1"/>
  <c r="H289" i="1"/>
  <c r="L282" i="1"/>
  <c r="L286" i="1" s="1"/>
  <c r="K282" i="1"/>
  <c r="K286" i="1" s="1"/>
  <c r="J282" i="1"/>
  <c r="J286" i="1" s="1"/>
  <c r="H281" i="1"/>
  <c r="L273" i="1"/>
  <c r="L277" i="1" s="1"/>
  <c r="K273" i="1"/>
  <c r="K277" i="1" s="1"/>
  <c r="J273" i="1"/>
  <c r="J277" i="1" s="1"/>
  <c r="H272" i="1"/>
  <c r="L265" i="1"/>
  <c r="L269" i="1" s="1"/>
  <c r="K265" i="1"/>
  <c r="K269" i="1" s="1"/>
  <c r="J265" i="1"/>
  <c r="J269" i="1" s="1"/>
  <c r="H264" i="1"/>
  <c r="L257" i="1"/>
  <c r="L261" i="1" s="1"/>
  <c r="K257" i="1"/>
  <c r="K261" i="1" s="1"/>
  <c r="J257" i="1"/>
  <c r="J261" i="1" s="1"/>
  <c r="H255" i="1"/>
  <c r="L247" i="1"/>
  <c r="L252" i="1" s="1"/>
  <c r="K247" i="1"/>
  <c r="K252" i="1" s="1"/>
  <c r="J247" i="1"/>
  <c r="J252" i="1" s="1"/>
  <c r="H245" i="1"/>
  <c r="L238" i="1"/>
  <c r="L242" i="1" s="1"/>
  <c r="K238" i="1"/>
  <c r="K242" i="1" s="1"/>
  <c r="J238" i="1"/>
  <c r="J242" i="1" s="1"/>
  <c r="H236" i="1"/>
  <c r="L229" i="1"/>
  <c r="L233" i="1" s="1"/>
  <c r="K229" i="1"/>
  <c r="K233" i="1" s="1"/>
  <c r="J229" i="1"/>
  <c r="J233" i="1" s="1"/>
  <c r="H227" i="1"/>
  <c r="L219" i="1"/>
  <c r="L224" i="1" s="1"/>
  <c r="K219" i="1"/>
  <c r="J219" i="1"/>
  <c r="J224" i="1" s="1"/>
  <c r="H218" i="1"/>
  <c r="L214" i="1"/>
  <c r="K214" i="1"/>
  <c r="J214" i="1"/>
  <c r="L213" i="1"/>
  <c r="K213" i="1"/>
  <c r="J213" i="1"/>
  <c r="L212" i="1"/>
  <c r="K212" i="1"/>
  <c r="J212" i="1"/>
  <c r="H203" i="1"/>
  <c r="H169" i="1"/>
  <c r="H165" i="1" s="1"/>
  <c r="H168" i="1"/>
  <c r="H164" i="1" s="1"/>
  <c r="H167" i="1"/>
  <c r="H163" i="1" s="1"/>
  <c r="L155" i="1"/>
  <c r="L159" i="1" s="1"/>
  <c r="K155" i="1"/>
  <c r="K159" i="1" s="1"/>
  <c r="J155" i="1"/>
  <c r="J159" i="1" s="1"/>
  <c r="H154" i="1"/>
  <c r="L147" i="1"/>
  <c r="L151" i="1" s="1"/>
  <c r="K147" i="1"/>
  <c r="K151" i="1" s="1"/>
  <c r="J147" i="1"/>
  <c r="J151" i="1" s="1"/>
  <c r="H146" i="1"/>
  <c r="H144" i="1"/>
  <c r="H140" i="1" s="1"/>
  <c r="H143" i="1"/>
  <c r="H139" i="1" s="1"/>
  <c r="H142" i="1"/>
  <c r="H138" i="1" s="1"/>
  <c r="L129" i="1"/>
  <c r="L134" i="1" s="1"/>
  <c r="K129" i="1"/>
  <c r="K134" i="1" s="1"/>
  <c r="J134" i="1"/>
  <c r="H128" i="1"/>
  <c r="H126" i="1"/>
  <c r="H200" i="1" s="1"/>
  <c r="H125" i="1"/>
  <c r="H199" i="1" s="1"/>
  <c r="H124" i="1"/>
  <c r="H198" i="1" s="1"/>
  <c r="H122" i="1"/>
  <c r="H121" i="1"/>
  <c r="H120" i="1"/>
  <c r="H111" i="1"/>
  <c r="H107" i="1"/>
  <c r="H105" i="1"/>
  <c r="L103" i="1" s="1"/>
  <c r="H104" i="1"/>
  <c r="K103" i="1" s="1"/>
  <c r="H103" i="1"/>
  <c r="J103" i="1" s="1"/>
  <c r="J108" i="1" s="1"/>
  <c r="H100" i="1"/>
  <c r="H99" i="1"/>
  <c r="H98" i="1"/>
  <c r="L84" i="1"/>
  <c r="L90" i="1" s="1"/>
  <c r="K84" i="1"/>
  <c r="K90" i="1" s="1"/>
  <c r="J84" i="1"/>
  <c r="J90" i="1" s="1"/>
  <c r="H83" i="1"/>
  <c r="H77" i="1"/>
  <c r="H76" i="1"/>
  <c r="L71" i="1"/>
  <c r="H64" i="1"/>
  <c r="H55" i="1"/>
  <c r="L47" i="1"/>
  <c r="L52" i="1" s="1"/>
  <c r="K47" i="1"/>
  <c r="K52" i="1" s="1"/>
  <c r="J52" i="1"/>
  <c r="H46" i="1"/>
  <c r="L27" i="1"/>
  <c r="K27" i="1"/>
  <c r="J27" i="1"/>
  <c r="H22" i="1"/>
  <c r="L14" i="1"/>
  <c r="L19" i="1" s="1"/>
  <c r="K14" i="1"/>
  <c r="K19" i="1" s="1"/>
  <c r="J14" i="1"/>
  <c r="J19" i="1" s="1"/>
  <c r="H13" i="1"/>
  <c r="H95" i="1" l="1"/>
  <c r="H195" i="1"/>
  <c r="H96" i="1"/>
  <c r="H93" i="1" s="1"/>
  <c r="H196" i="1"/>
  <c r="H94" i="1"/>
  <c r="H194" i="1"/>
  <c r="L358" i="1"/>
  <c r="L378" i="1"/>
  <c r="J358" i="1"/>
  <c r="H116" i="1"/>
  <c r="H341" i="1"/>
  <c r="H137" i="1"/>
  <c r="L368" i="1"/>
  <c r="H512" i="1"/>
  <c r="H118" i="1"/>
  <c r="H422" i="1"/>
  <c r="H537" i="1"/>
  <c r="H591" i="1" s="1"/>
  <c r="H457" i="1"/>
  <c r="H141" i="1"/>
  <c r="H78" i="1"/>
  <c r="H97" i="1"/>
  <c r="H442" i="1"/>
  <c r="H386" i="1"/>
  <c r="H423" i="1"/>
  <c r="H518" i="1"/>
  <c r="H447" i="1"/>
  <c r="H384" i="1"/>
  <c r="H382" i="1" s="1"/>
  <c r="J369" i="1"/>
  <c r="H342" i="1"/>
  <c r="K359" i="1"/>
  <c r="H438" i="1"/>
  <c r="H521" i="1"/>
  <c r="J378" i="1"/>
  <c r="H117" i="1"/>
  <c r="H297" i="1"/>
  <c r="H534" i="1"/>
  <c r="H102" i="1"/>
  <c r="H119" i="1"/>
  <c r="H440" i="1"/>
  <c r="H407" i="1"/>
  <c r="H421" i="1"/>
  <c r="H508" i="1"/>
  <c r="J109" i="1"/>
  <c r="H162" i="1"/>
  <c r="H520" i="1"/>
  <c r="H343" i="1"/>
  <c r="H441" i="1"/>
  <c r="H596" i="1"/>
  <c r="H525" i="1"/>
  <c r="H427" i="1"/>
  <c r="H577" i="1"/>
  <c r="H446" i="1"/>
  <c r="H495" i="1"/>
  <c r="H488" i="1"/>
  <c r="H594" i="1"/>
  <c r="L108" i="1"/>
  <c r="L109" i="1"/>
  <c r="H532" i="1"/>
  <c r="K108" i="1"/>
  <c r="K109" i="1"/>
  <c r="H197" i="1"/>
  <c r="H581" i="1"/>
  <c r="H489" i="1"/>
  <c r="H437" i="1"/>
  <c r="H453" i="1"/>
  <c r="H590" i="1"/>
  <c r="H340" i="1"/>
  <c r="K379" i="1"/>
  <c r="H436" i="1"/>
  <c r="H75" i="1"/>
  <c r="H74" i="1" s="1"/>
  <c r="K298" i="1"/>
  <c r="K302" i="1" s="1"/>
  <c r="H420" i="1"/>
  <c r="H541" i="1"/>
  <c r="H595" i="1" s="1"/>
  <c r="L408" i="1"/>
  <c r="L413" i="1" s="1"/>
  <c r="H347" i="1"/>
  <c r="H166" i="1"/>
  <c r="H123" i="1"/>
  <c r="H191" i="1" l="1"/>
  <c r="H190" i="1"/>
  <c r="H535" i="1"/>
  <c r="H115" i="1"/>
  <c r="H439" i="1"/>
  <c r="H608" i="1"/>
  <c r="H517" i="1"/>
  <c r="H434" i="1"/>
  <c r="H339" i="1"/>
  <c r="H587" i="1"/>
  <c r="H607" i="1"/>
  <c r="H593" i="1"/>
  <c r="H419" i="1"/>
  <c r="H433" i="1"/>
  <c r="H606" i="1"/>
  <c r="H192" i="1"/>
  <c r="H432" i="1"/>
  <c r="H435" i="1"/>
  <c r="H586" i="1"/>
  <c r="H602" i="1"/>
  <c r="H603" i="1"/>
  <c r="H193" i="1"/>
  <c r="H539" i="1"/>
  <c r="H533" i="1"/>
  <c r="H531" i="1" s="1"/>
  <c r="H189" i="1" l="1"/>
  <c r="H605" i="1"/>
  <c r="H599" i="1"/>
  <c r="H431" i="1"/>
  <c r="H598" i="1"/>
  <c r="L453" i="1" l="1"/>
  <c r="H494" i="1"/>
  <c r="H490" i="1" l="1"/>
  <c r="H487" i="1" s="1"/>
  <c r="H491" i="1"/>
  <c r="H592" i="1"/>
  <c r="H448" i="1"/>
  <c r="H445" i="1" s="1"/>
  <c r="H449" i="1"/>
  <c r="H589" i="1" l="1"/>
  <c r="H604" i="1"/>
  <c r="H588" i="1"/>
  <c r="H585" i="1" s="1"/>
  <c r="H601" i="1" l="1"/>
  <c r="H600" i="1"/>
  <c r="H597" i="1" s="1"/>
</calcChain>
</file>

<file path=xl/sharedStrings.xml><?xml version="1.0" encoding="utf-8"?>
<sst xmlns="http://schemas.openxmlformats.org/spreadsheetml/2006/main" count="1066" uniqueCount="323">
  <si>
    <t>Динаміка відвідувачів комунальних спортивних споруд, в порівняннні з попереднім роком, %</t>
  </si>
  <si>
    <t>Кількість концепцій, од.</t>
  </si>
  <si>
    <t>Середні витрати на розроблення однієї концепції, тис. грн.</t>
  </si>
  <si>
    <t>Рівень готовності розробки, %</t>
  </si>
  <si>
    <t xml:space="preserve">1.1.13. Забезпечення розвитку та діяльності  центрів фізичного здоров’я населення «Спорт для всіх». </t>
  </si>
  <si>
    <t>Департамент  молоді та спорту, районні в місті Києві державні адміністрації</t>
  </si>
  <si>
    <t>Кількість центрів "Спорт для всіх"</t>
  </si>
  <si>
    <t>Кількість відвідувачів центрів "Спорт для всіх", осіб.</t>
  </si>
  <si>
    <t xml:space="preserve">Середні витрати на одного  відвідувача центрів "Спорт для всіх", тис. грн. </t>
  </si>
  <si>
    <t>Динаміка кількості відвідувачів центрів "Спорт для всіх", порівняно з попереднім роком, %</t>
  </si>
  <si>
    <t>1.1.14. Проведення моніторингу  спортивних споруд  закладів загальної середньої освіти для проведення навчально-тренувального процесу дитячо-юнацьких спортивних шкіл з метою вжиття в установленому порядку заходів щодо ефективного використання  спортивних залів та майданчиків закладів загальної середньої освіти для тренувань дитячо-юнацьких спортивних шкіл у вільний від занять час на погоджених умовах.</t>
  </si>
  <si>
    <t>Департамент  молоді та спорту, районні в місті  Києві державні адміністрації</t>
  </si>
  <si>
    <t>не потребує фінансування</t>
  </si>
  <si>
    <t>-</t>
  </si>
  <si>
    <t>Кількість закладів загальної середньої освіти, які мають споруди для проведення навчально-тренувального процесу, од.</t>
  </si>
  <si>
    <t>Кількість закладів загальної середньої освіти, з якими укладено договори на використання спортивних споруд, од.</t>
  </si>
  <si>
    <t>1.2. Впровадження гендерної рівності між дівчатами та хлопцями - вихованцями дитячо-юнацьких спортивних шкіл в обраному виді спорту</t>
  </si>
  <si>
    <t>1.2.1. Проведення досліджень щодо гендерної складової серед вихованців  дитячо-юнацьких спортивних шкіл   в обраному виді спорту шляхом: 
   здійснення моніторингу охоплення послугами у сфері фізичної культури та спорту дівчат та хлопців – вихованців дитячо-юнацьких спортивних шкіл до загальної кількості учнів загальноосвітніх  навчальних закладів освіти; 
   ведення електронного реєстру дівчат та хлопців - вихованців дитячо-юнацьких спортивних шкіл;
   виявлення спеціфічних спортивно-фізкультурних потреб дівчат та хлопців щодо відкриття нових дитячо-юнацьких спортивних шкіл, пріоритетних відділень з певних видів спорту, тощо з метою впровадження гендерної рівності між дівчатами та хлопцями - вихованцями дитячо-юнацькихспортивних шкіл в обраному виді спорту.</t>
  </si>
  <si>
    <t>Кількість вихованців ДЮСШ, осіб</t>
  </si>
  <si>
    <t>з них дівчата</t>
  </si>
  <si>
    <t>Кількість тренерів, осіб</t>
  </si>
  <si>
    <t>Рівень виконання досліджень,  %</t>
  </si>
  <si>
    <t>Розділ 2. Залучення всіх верств населення до занять фізичною культурою та спортом</t>
  </si>
  <si>
    <t>2.1. Популяризація спорту серед громадян</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</si>
  <si>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</si>
  <si>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</si>
  <si>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</si>
  <si>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</si>
  <si>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</si>
  <si>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Динаміка кількості учасників заходів, в порівняннні з попереднім роком, %</t>
  </si>
  <si>
    <t xml:space="preserve">2.1.2. Просування соціальної відповідальності бізнесу, органів влади та громадських організацій щодо фізкультурно-оздоровчої діяльності  шляхом:
   проведення міських галузевих, відомчих  змагань та спартакіади серед державних службовців, посадових осіб місцевого самоврядування та участь  збірних команд з видів  спорту у державних, міських, галузевих, відомчих та інших змаганнях з різних видів спорту, відповідно до Календарного плану спортивних змагань, масових заходів та навчально-тренувальних зборів міста Києва; 
   проведення у закладах загальної середньої освіти системи одноступеневих та багатоступеневих спортивно-масових змагань з різних видів спорту;
   проведення професійних та аматорських спортивних заходів;                                                                                                                                                                                                                                           
   покращення матеріально-технічної бази   для забезпечення проведення змагань та навчально-тренувальних зборів на безоплатній основі для вихованців дитячо-юнацьких спортивних шкіл комунальної форми власності.
</t>
  </si>
  <si>
    <t>Департамент молоді та спорту, районні в місті Києві державні адміністрації, Київська міська організація  Фізкультурно-спортивне товариство "Спартак", Громадська організація "Київська міська організація фізкультурно-спортивного товариства "Динамо" України, Громадська організація "Київське міське фізкультурно-спортивне товариство "Україна", Громадська організація "Київське міське відділення Національного олімпійського комітету України",  громадські організації фізкультурно-спортивної спрямованості міста  Києва</t>
  </si>
  <si>
    <t xml:space="preserve">Бюджет міста Києва   </t>
  </si>
  <si>
    <t>Кількість фізкультурно - масових заходів, що будуть проведені од.</t>
  </si>
  <si>
    <t>Кількість учасників фізкультурно - масових заходів, осіб</t>
  </si>
  <si>
    <t>Середні витрати на проведення одного фізкультурно-масового заходу, тис. грн.</t>
  </si>
  <si>
    <t>Середні витрати на одного учасника фізкультурно-масового заходу, тис. грн.</t>
  </si>
  <si>
    <t xml:space="preserve">2.1.3 Створення активної та здорової столиці шляхом проведення, в тому числі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</si>
  <si>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 xml:space="preserve">Департамент молоді та спорту, районні в місті Києві державні адміністрації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</si>
  <si>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</si>
  <si>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</si>
  <si>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</si>
  <si>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</si>
  <si>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t>
  </si>
  <si>
    <t xml:space="preserve">2. Показник продукту: </t>
  </si>
  <si>
    <t>Кількість закладів, од.</t>
  </si>
  <si>
    <t xml:space="preserve">3. Показник ефективності: </t>
  </si>
  <si>
    <t>Динаміка проведених капітальних ремонтів закладів фізичної культури, в порівнянні з попереднім роком,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</si>
  <si>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</si>
  <si>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</si>
  <si>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</si>
  <si>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t>
  </si>
  <si>
    <t>Департамент молоді та спорту,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</si>
  <si>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Кількість об'єктів, од.</t>
  </si>
  <si>
    <t xml:space="preserve">Бюджет міста Києва                     </t>
  </si>
  <si>
    <t>Кількість відвідувачів та спортсменів, осіб</t>
  </si>
  <si>
    <t>Середня вартість реконструкції або будівництва однієї спортивної споруди, тис. грн.</t>
  </si>
  <si>
    <t>Рівень виконання робіт з реконструкції та будівництва, %</t>
  </si>
  <si>
    <t>Підпрограма 3</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</si>
  <si>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</si>
  <si>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</si>
  <si>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</si>
  <si>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t xml:space="preserve">Департамент молоді та спорту,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</si>
  <si>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Обсяг видатків на заходи з оздоровлення та відпочинку дітей, тис. грн</t>
  </si>
  <si>
    <t>В тому числі  на заходи з оздоровлення та відпочинку за рахунок коштів бюджету міста Києва, тис. грн</t>
  </si>
  <si>
    <t>Кількість дітей, яким надано послуги з оздоровлення та відпочинку, осіб</t>
  </si>
  <si>
    <t>з них дівчата, осіб</t>
  </si>
  <si>
    <t>Середні витрати на оздоровлення та відпочинок однієї дитини, тис. грн</t>
  </si>
  <si>
    <t xml:space="preserve">Інші джерела </t>
  </si>
  <si>
    <t>В тому числі на оздоровлення за рахунок коштів бюджету міста Києва, тис. грн</t>
  </si>
  <si>
    <t>Динаміка кількості дітей, охоплених заходами з оздоровлення та відпочинку, порівняно з минулим роком, %</t>
  </si>
  <si>
    <t>в т.ч. дівчаток,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</si>
  <si>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адмінстрації)
</t>
  </si>
  <si>
    <t>Департамент молоді та спорту,
Київський міський центр з фізичної культури і спорту інвалідів "Інваспорт"</t>
  </si>
  <si>
    <t>з них дівчата, %</t>
  </si>
  <si>
    <t xml:space="preserve">Служба у справах дітей та сім'ї, Київський міський центр соціальних служб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</si>
  <si>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</si>
  <si>
    <t xml:space="preserve">Служба у справах дітей та сім'ї </t>
  </si>
  <si>
    <t>Обсяг видатків на заходи з оздоровлення дітей, тис. грн</t>
  </si>
  <si>
    <t>Кількість дітей, яким надано послуги з оздоровлення, осіб</t>
  </si>
  <si>
    <t>Середні витрати на оздоровлення однієї дитини, тис. грн</t>
  </si>
  <si>
    <t>Рівень охоплених дітей  заходами з оздоровлення,  %</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</si>
  <si>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</si>
  <si>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</si>
  <si>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</si>
  <si>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 xml:space="preserve">Департамент молоді та спорту,
Департамент освіти і науки,
Служба у справах дітей та сім'ї,
Київський міський центр соціальних служб, 
Київський міський центр з фізичної культури і спорту інвалідів "Інваспорт"
Районні в місті Києві державні адміністрації
</t>
  </si>
  <si>
    <t>Кількість електронних реєстрів, що потребують удосконалення та обслуговування, од.</t>
  </si>
  <si>
    <t>Середня вартість розробки та супроводження електронного реєстру, тис. грн.</t>
  </si>
  <si>
    <t>Всього за розділом 2:</t>
  </si>
  <si>
    <t>Розділ 3. Підтримка дитячих закладів оздоровлення та відпочинку</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</si>
  <si>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</si>
  <si>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</si>
  <si>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</si>
  <si>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</si>
  <si>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</si>
  <si>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</si>
  <si>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</si>
  <si>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</si>
  <si>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Обсяг видатків на придбання обладнання і предметів довгострокового використання, тис.грн.</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</si>
  <si>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шляхом надання фінансової підтримки.
</t>
    </r>
    <r>
      <rPr>
        <sz val="10"/>
        <color indexed="17"/>
        <rFont val="Times New Roman"/>
        <family val="1"/>
        <charset val="204"/>
      </rPr>
      <t/>
    </r>
  </si>
  <si>
    <t xml:space="preserve">Департамент молоді та спорту, 
позаміський дитячий заклад оздоровлення та відпочинку "Зміна"
</t>
  </si>
  <si>
    <t>Обсяг видатків на капітальний ремонт, тис.грн.</t>
  </si>
  <si>
    <t>Кількість оздоровчих закладів, од</t>
  </si>
  <si>
    <t>Середні витрати на капітальний ремонт одного закладу, тис. грн</t>
  </si>
  <si>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t>
  </si>
  <si>
    <t xml:space="preserve">4.1.4. Реконструкція технічних приміщень позаміського дитячого закладу оздоровлення та відпочинку "Зміна" (Київська область, Бородянський район, с. Пилиповичі) з пристосуванням до сучасних вимог під спортивні зали. </t>
  </si>
  <si>
    <t>Департамент молоді та спорту, позаміський дитячий заклад оздоровлення та відпочинку "Зміна"</t>
  </si>
  <si>
    <t>Обсяг фінансових ресурсів на реконструкцію дитячих закладів оздоровлення та відпочинку, тис.грн.</t>
  </si>
  <si>
    <t>Кількість відвідувачів, од.</t>
  </si>
  <si>
    <t>Середні витрати на реконструкцію одного закладу, тис. грн</t>
  </si>
  <si>
    <t>Всього за розділом 4:</t>
  </si>
  <si>
    <t>УСЬОГО ЗА ПРОГРАМОЮ:</t>
  </si>
  <si>
    <t xml:space="preserve">Середня вартість капітального ремонту закладів фізичної культури, тис. грн                                                                                                                                                                                                                                                                                                                                                                                                                                                                                                                                                                               </t>
  </si>
  <si>
    <t>Обсяги фінансування, (тис.грн)</t>
  </si>
  <si>
    <t xml:space="preserve">4.1.1. Вдосконалення матеріально-технічної бази Позаміського дитячого закладу оздоровлення та відпочинку "Зміна" (Київська область, Бородянський район, с. Пилиповичі) та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шляхом надання фінансової підтримки. 
</t>
  </si>
  <si>
    <t>Оперативна ціль Стратегії розвитку міста Києва до 2025 року</t>
  </si>
  <si>
    <t>Завдання програми</t>
  </si>
  <si>
    <t>Заходи програми</t>
  </si>
  <si>
    <t>Строки виконання заходу</t>
  </si>
  <si>
    <t>Виконавці заходу</t>
  </si>
  <si>
    <t>Джерела фінансування</t>
  </si>
  <si>
    <t>Очікуваний результат 
 (результативні показники)</t>
  </si>
  <si>
    <t>Назва показника</t>
  </si>
  <si>
    <t>2022 рік</t>
  </si>
  <si>
    <t>2023 рік</t>
  </si>
  <si>
    <t>2024 рік</t>
  </si>
  <si>
    <t>Підпрограма 1</t>
  </si>
  <si>
    <t xml:space="preserve"> Розділ 1. Формування спроможного та всебічно розвинутого молодого покоління</t>
  </si>
  <si>
    <t>Просування здорового способу життя серед мешканців міста</t>
  </si>
  <si>
    <t>1.1. Створення умов для інтелектуального, морального, здорового розвитку молоді, реалізації її освітнього та творчого потенціалу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</si>
  <si>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відовідно до Календарного плану реалізації проектів та проведення  заходів з питань молоді. </t>
  </si>
  <si>
    <t>2022 - 2024 роки</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</si>
  <si>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</si>
  <si>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</si>
  <si>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</si>
  <si>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</si>
  <si>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</si>
  <si>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</si>
  <si>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</si>
  <si>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</si>
  <si>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</si>
  <si>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</si>
  <si>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</si>
  <si>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Динаміка чисельності молоді, яка буде охоплена заходами, в порівнянні з попереднім роком %</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</si>
  <si>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</si>
  <si>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Департамент  молоді та спорту  </t>
  </si>
  <si>
    <t xml:space="preserve">Бюджет міста Києва                        </t>
  </si>
  <si>
    <t>Обсяг видатків, тис. грн.</t>
  </si>
  <si>
    <t>Кількість молоді, яка отримає премії, осіб</t>
  </si>
  <si>
    <t>Середній розмір премії, тис. грн.</t>
  </si>
  <si>
    <t>Рівень забезпечення молоді преміями, %</t>
  </si>
  <si>
    <t xml:space="preserve">Бюджет міста Києва  </t>
  </si>
  <si>
    <t xml:space="preserve">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</si>
  <si>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Бюджет міста Києва                       </t>
  </si>
  <si>
    <t>Підвищення соціальної захищеності мешканців</t>
  </si>
  <si>
    <t>1.2. Посилення співпраці міської влади з інститутами громадянського суспільства щодо формування та реалізації молодіжної політики</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</si>
  <si>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</si>
  <si>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Департамент  молоді та спорту</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</si>
  <si>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</si>
  <si>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</si>
  <si>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</si>
  <si>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</si>
  <si>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</si>
  <si>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</si>
  <si>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</si>
  <si>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</si>
  <si>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t xml:space="preserve">Департамент  молоді та спорту,  районні в місті Києві державні адміністрації </t>
  </si>
  <si>
    <t>Кількість клубів підлітків за місцем проживання, од.</t>
  </si>
  <si>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</si>
  <si>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</si>
  <si>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</si>
  <si>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Динаміка кількості підлітків, які займаються в клубах, в порівнянні з попереднім роком,  %</t>
  </si>
  <si>
    <t>Усього за розділом 2:</t>
  </si>
  <si>
    <t xml:space="preserve"> Розділ 3. Створення сприятливого середовища для забезпечення ініціатив молоді</t>
  </si>
  <si>
    <t>Підвищення рівня зайнятості мешканців (молоді) міста Києва</t>
  </si>
  <si>
    <t>3.1. Підвищення рівня обізнаності молоді про можливості ринку праці та актуальні на ньому професії</t>
  </si>
  <si>
    <t xml:space="preserve">3.1.Забезпечення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з метою реалізації проєктів, проведення заходів з питань молодіжної політики, в тому числі спрямованих на профорієнтацію підлітків та самозайнятість молоді, відповідно до Календарного плану реалізації проектів та проведення  заходів з питань молоді </t>
  </si>
  <si>
    <t>Департамент  молоді та спорту, Комунальна установа виконавчого органу Київської міської ради (Київської міської державної адміністрації) "Київський молодіжний центр"</t>
  </si>
  <si>
    <t>Середні витрати на один захід, тис. грн.</t>
  </si>
  <si>
    <t>Середні витрати на  одного учасника, тис. грн.</t>
  </si>
  <si>
    <t>Інші джерела</t>
  </si>
  <si>
    <t>Динаміка кількості проведених заходів, в порівнянні з попереднім періодом, %</t>
  </si>
  <si>
    <t>Усього за розділом 3:</t>
  </si>
  <si>
    <t xml:space="preserve"> Розділ 4. Національно-патріотичне виховання молоді</t>
  </si>
  <si>
    <t>4.1.Забезпечення національно-патріотичного виховання дітей та молоді міста Києва</t>
  </si>
  <si>
    <t>4.1.1. Створення умов для розвитку національно-патріотичного виховання дітей та молоді, спрямованого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</si>
  <si>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Департамент  молоді та спорту, районні в місті Києві державні адміністрації   </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</si>
  <si>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</si>
  <si>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</si>
  <si>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</si>
  <si>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</si>
  <si>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</si>
  <si>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</si>
  <si>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</si>
  <si>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Динаміка оновлення матеріально-технічної бази порівняно з попереднім періодом, %</t>
  </si>
  <si>
    <t>5.1.2. Проведення капітального ремонту будівель закладів молодіжної політики</t>
  </si>
  <si>
    <t xml:space="preserve">Департамент молоді та спорту, районні в місті Києві державні адміністрації </t>
  </si>
  <si>
    <t>Кількість підліткових клубів, од.</t>
  </si>
  <si>
    <t>Середня вартість капітального ремонту одного підліткового клубу, тис. грн.</t>
  </si>
  <si>
    <t>Усього за розділом 5:</t>
  </si>
  <si>
    <t xml:space="preserve">Бюджет міста Києва </t>
  </si>
  <si>
    <t>Всього разом за напрямом:</t>
  </si>
  <si>
    <t>Підпрограма 2</t>
  </si>
  <si>
    <t>Розділ 1. Забезпечення ефективного функціонування галузі фізичної культури та спорту міста Києва</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</si>
  <si>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участь членів збірних команд міста Києва та їх тренерів в міжнародних спортивних змаганнях (проїзд, добові).                                                                
</t>
  </si>
  <si>
    <t xml:space="preserve">Департамент  молоді та спорту, районні в місті Києві державні адміністрації, громадські організації фізкультурно-спортивної спрямованості  міста Києва </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</si>
  <si>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</si>
  <si>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</si>
  <si>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Обсяг витрат на  участь  членів збірної команди міста  в міжнародних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</si>
  <si>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</si>
  <si>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</si>
  <si>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Кількість учасників, які беруть участь в міжнародних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</si>
  <si>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</si>
  <si>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</si>
  <si>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забезпечення участі одного учасника в міжнародних змаганнях, тис. грн.</t>
  </si>
  <si>
    <t>Частка кількості здобутих нагород на всеукраїнських змаганнях,  від загальної кількості учасників, %</t>
  </si>
  <si>
    <t>Частка кількості здобутих нагород на міжнародних змаганнях, від загальної кількості учасників, %</t>
  </si>
  <si>
    <t>1.1.2. Проведення та участь у традиційних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</si>
  <si>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Департамент молоді та спорту, районні в місті Києві державні адміністрації</t>
  </si>
  <si>
    <t>Обсяг витрат на спортивні заходи тис. грн.</t>
  </si>
  <si>
    <t>Кількість спортивних заходів та змагань, од.</t>
  </si>
  <si>
    <t>Кількість учасників спортивних заходів, од.</t>
  </si>
  <si>
    <t>Середні витрати на одного учасника, тис. грн.</t>
  </si>
  <si>
    <t>Департамент молоді та спорту,  районні в місті Києві державні адміністрації</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</si>
  <si>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</si>
  <si>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</si>
  <si>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Середньорічна кількість вихованців комунальних дитячо-юнацьких спортивних шкіл, осіб</t>
  </si>
  <si>
    <t>Середні витрати на одного вихованця на  навчально-тренувальну та спортивну роботу, тис. грн.</t>
  </si>
  <si>
    <t>Динаміка кількості вихованців комунальних дитячо-юнацьких спортивних шкіл, порівняно з минулим роком, %,</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</si>
  <si>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</si>
  <si>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 xml:space="preserve">Департамент  молоді та спорту,  громадські організації фізкультурно-спортивної спрямованості  міста Києва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</si>
  <si>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</si>
  <si>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</si>
  <si>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Середньорічна кількість вихованців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</si>
  <si>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</si>
  <si>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Динаміка кількості вихованців дитячо-юнацьких спортивних шкіл приватної форми власності, яким надається фінансова підтримка з бюджету, порівняно з минулим роком, %,</t>
  </si>
  <si>
    <t xml:space="preserve">1.1.5. Сприяння функціонуванню  шкіл вищої спортивної майстерності з пріоритетних видів спорту, в тому числі відрядження спортсменів та тренерів шкіл вищої спортивної майстерності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шкіл вищої спортивної майстерності; вжиття заходів щодо збільшення власних надходжень.
</t>
  </si>
  <si>
    <t xml:space="preserve">Департамент  молоді та спорту </t>
  </si>
  <si>
    <t>Кількість шкіл вищої спортивної майстерності, од</t>
  </si>
  <si>
    <t>Обсяг витрат на навчально-тренувальну та спортивну роботу учасників ШВСМ , тис. грн.</t>
  </si>
  <si>
    <t>Середньорічна кількість спортсменів ШВСМ, осіб</t>
  </si>
  <si>
    <t>Кількість учасників спортивних заходів та змагань,  осіб</t>
  </si>
  <si>
    <t>Середні витрати на одного спортсмена на навчально-тренувальну та спортивну роботу, тис. грн.</t>
  </si>
  <si>
    <t>Динаміка підготовлених у ШВСМ майстрів спорту України/кандидатів у майстри спорту України/майстрів спорту міжнародного класу/членів збірних команд України/кандидатів до складу збірних команд України, порівняно до попереднього року, %;</t>
  </si>
  <si>
    <t xml:space="preserve">1.1.6. Сприяння функціонуванню Київського міського центру з фізичної культури і спорту інвалідів «Інваспорт» з метою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</si>
  <si>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Департамент  молоді та спорту, Київський міський центр з фізичної культури і спорту інвалідів «Інваспорт»</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</si>
  <si>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</si>
  <si>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</si>
  <si>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Кількість учасників змагань та заходів зі спорту для осіб з інвалідністю, осіб;</t>
  </si>
  <si>
    <t>Середні витрати на одного учасника  змагань та заходів зі спорту для осіб з інвалідністю, тис. грн.</t>
  </si>
  <si>
    <t>Динаміка кількості  учасників змагань та заходів зі спорту для осіб з інвалідністю,  порівняно з минулим роком, %</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</si>
  <si>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</si>
  <si>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Департамент молоді та спорту</t>
  </si>
  <si>
    <t>Обсяг витрат на функціонування штатної спортивної команди резервного спорту міста  Києва, тис.грн;</t>
  </si>
  <si>
    <t>Кількість спортсменів-інструкторів штатної спортивної команди міста Києва, осіб</t>
  </si>
  <si>
    <t>Середні витрати на одного спортсмена - інструктора, тис.грн.</t>
  </si>
  <si>
    <t>Рівень забезпечення штатної спортивної команди резервного спорту, %.</t>
  </si>
  <si>
    <t>Обсяг видатків на виплату стипендій та винагород, тис.грн.;</t>
  </si>
  <si>
    <t>Кількість стипендіатів та призерів, од.</t>
  </si>
  <si>
    <t>Середній розмір стипендії та винагороди, тис. грн.</t>
  </si>
  <si>
    <t xml:space="preserve">Департамент  молоді та спорту,   громадські організації фізкультурно-спортивної спрямованості міста Києва </t>
  </si>
  <si>
    <t>Обсяг витрат , тис.грн;</t>
  </si>
  <si>
    <t>Середні витрати на одну громадську організацію, тис. грн.</t>
  </si>
  <si>
    <t xml:space="preserve">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t>
  </si>
  <si>
    <t>Кількість баз даних, що розробляються та супроводжуються, од.</t>
  </si>
  <si>
    <t>Середня вартість на розроблення та супровід бази даних, тис. грн.</t>
  </si>
  <si>
    <t>Рівень виконаних робіт, %</t>
  </si>
  <si>
    <t xml:space="preserve">1.1.11. Забезпечення функціонування та розвитку спортивних споруд комунальної власності територіальної громади міста Києва. </t>
  </si>
  <si>
    <t>Департамент  молоді та спорту,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КП "Київський Іподром", комунальне підприємство "Спортивний комплекс "Старт".</t>
  </si>
  <si>
    <t>Обсяг витрат , тис. грн.</t>
  </si>
  <si>
    <t>Кількість відвідувачів комунальних спортивних споруд, осіб.</t>
  </si>
  <si>
    <t>Середній розмір витрат на одного відвідувача, тис. грн.</t>
  </si>
  <si>
    <t xml:space="preserve">4. Показник якості: </t>
  </si>
  <si>
    <t xml:space="preserve">1.1.3. Сприяння функціонуванню  дитячо-юнацьких спортивних шкіл комунальної власності територіальної громади м. Києва: проведення чемпіонатів дитячо-юнацьких спортивних шкіл, відрядження вихованців дитячо-юнацьких спортивних шкіл та їх тренерів для участі в чемпіонатах України та Кубках України, інших Всеукраїнських спортивних змаганнях, міжнародних спортивних змаганнях (проїзд, добові) 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початкової підготовки); вжиття заходів щодо збільшення власних надходжень.
</t>
  </si>
  <si>
    <t>ЗАТВЕРДЖЕНО</t>
  </si>
  <si>
    <t>рішення Київської міської ради</t>
  </si>
  <si>
    <t>Зміни</t>
  </si>
  <si>
    <t>до комплексної міської цільової програми «Молодь та спорт столиці» на 2022 – 2024 роки, затвердженої рішенням Київської міської ради від 16 грудня 2021 року № 4034/4075</t>
  </si>
  <si>
    <t>Унести до комплексної міської цільової програми «Молодь та спорт столиці» на 2022 – 2024 роки, затвердженої рішенням Київської міської ради від 16 грудня 2021 року № 4034/4075, такі зміни:</t>
  </si>
  <si>
    <t>4.1. Розвиток інфраструктури та матеріально-технічної бази для розвитку фізичної культури та спорту, активного відпочинку та оздоровлення</t>
  </si>
  <si>
    <t>1.1. Забезпечення ефективного функціонування сфери фізичної культури та спорту міста Києва</t>
  </si>
  <si>
    <t>1.1.3 Проведення міського конкурсу "Молода людина року" відповідно до положення, затвердженого рішенням Київської міської ради</t>
  </si>
  <si>
    <t>Департамент молоді та спорту, Шевченківська районна в місті Києві державна адміністрація, позаміський дитячий заклад оздоровлення та відпочинку "Зміна", комунальне підприємство "Дитячий оздоровчий табір "Зачарована долина" Шевченківського району м. Києва</t>
  </si>
  <si>
    <t xml:space="preserve">Департамент молоді та спорту,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</si>
  <si>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2023 - 2024 роки</t>
  </si>
  <si>
    <t>Динаміка чисельності молоді, яка буде охоплена заходами, в порівнянні з базовим роком, %</t>
  </si>
  <si>
    <t>Динаміка чисельності молоді, яка буде охоплена заходами, в порівнянні з базовим роком %</t>
  </si>
  <si>
    <t>Динаміка забезпечення капітальним ремонтом закладів молодіжної політики, в порівнянні з базовим роком, %</t>
  </si>
  <si>
    <t>Динаміка оновлення матеріально-технічної бази порівняно з базовим роком, %</t>
  </si>
  <si>
    <t>Динаміка кількості учасників заходів, в порівняннні з базовим роком, %</t>
  </si>
  <si>
    <t>Рівень виконання заходу, %</t>
  </si>
  <si>
    <t>1.1.4. Призначення Премії Київського міського голови "Волонтер року" для молоді міста Києва за волонтерську діяльність</t>
  </si>
  <si>
    <t>Бюджет міста Києва</t>
  </si>
  <si>
    <t>Динаміка кількості проведених спортивних заходів та змагань з відповідних видів спорту громадськими організаціями, порівняно з минулим роком, %.</t>
  </si>
  <si>
    <t>Динаміка кількості учасників заходів, в порівнянні з попереднім роком, %</t>
  </si>
  <si>
    <t>Київський міський голова</t>
  </si>
  <si>
    <t>Віталій КЛИЧКО</t>
  </si>
  <si>
    <t>від ______________________________ № _________</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</si>
  <si>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та чемпіонам, призерам спортивних змагань міжнародного, Всеукраїнського, міського рівня та виплат стипендій голови Київської міської державної адміністрації та Київського міського голови видатним спортсменам міста Києва, видатним діячам фізичної культури і спорту міста Києва, тощо відповідно до окремих розпоряджень виконавчого органу Київської міської ради  (Київської міської державної адміністрації), Київського міського голови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
</t>
  </si>
  <si>
    <t>Підвищення соціальної захищеності мешканців (молоді) міста Києва</t>
  </si>
  <si>
    <t>Департамент  молоді та спорту,  уповноважені банки</t>
  </si>
  <si>
    <t xml:space="preserve">Бюджет міста Києва, кошти населення та кошти іпотечних житлових кредитів  </t>
  </si>
  <si>
    <t>Обсяг видатків на реалізацію заходу за всіма джерелами фінансування, тис.грн.</t>
  </si>
  <si>
    <t>Загальна площа житла, яку планується профінансувати, кв.м.</t>
  </si>
  <si>
    <t>Кількість квартир, які планується профінансувати, од</t>
  </si>
  <si>
    <t>Вартість 1 кв.м загальної площі, тис. грн</t>
  </si>
  <si>
    <t>Середній розмір однієї квартири, яку планується профінансувати, кв.м.</t>
  </si>
  <si>
    <t>Рівень досягнення підсумкового значення заходу в частині придбання житла на кінець звітного періоду, %</t>
  </si>
  <si>
    <t>Усього за розділом 6:</t>
  </si>
  <si>
    <t xml:space="preserve"> Розділ 6. Забезпечення житлом молодих осіб та молодих сімей.</t>
  </si>
  <si>
    <t>6.1. Створення сприятливих умов для забезпечення житлом молодих осіб та молодий сімей</t>
  </si>
  <si>
    <t xml:space="preserve">1.1.5. Формування позитивного ставлення молоді до фізичної культури і спорту в т.ч.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</si>
  <si>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 xml:space="preserve">6.1.1. Фінансова-кредитна підтримка для забезпечення житлом молодих осіб та молодих сімей відповідно до Порядку надання фінансово-кредитної підтримки для забезпечення житлом молодих осіб та молодих сімей </t>
  </si>
  <si>
    <t xml:space="preserve">3.1.1. Забезпечення оздоровлення та відпочинку, тимчасового перебування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та забезпечення функціонування комунальних закладів оздоровлення та відпочинку
</t>
  </si>
  <si>
    <t xml:space="preserve">Динаміка кількості зайнятих призових місць спортсменів,%. </t>
  </si>
  <si>
    <t>Рівень кількості зайнятих призових місць %</t>
  </si>
  <si>
    <t>1.1.4. 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 в тому числі вуличних культур, профілактики правопорушень в молодіжному середовищи, тощо,  відповідно до Календарного плану реалізації проєктів та проведення  заходів з питань молоді</t>
  </si>
  <si>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</si>
  <si>
    <r>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від 24 жовтня 2019 року № 17/7590 </t>
    </r>
    <r>
      <rPr>
        <b/>
        <u/>
        <sz val="10"/>
        <color theme="1"/>
        <rFont val="Times New Roman"/>
        <family val="1"/>
        <charset val="204"/>
      </rPr>
      <t>та здійснення компесації за послуги у сфері фізичної культури і спорту, які надаються спортивними клубами міста Києва відповідно до Порядку здійснення компесації за послуги у сфері фізичної культури і спорту, які надаються спортивними клубами міста Києва</t>
    </r>
    <r>
      <rPr>
        <sz val="10"/>
        <color theme="1"/>
        <rFont val="Times New Roman"/>
        <family val="1"/>
        <charset val="204"/>
      </rPr>
      <t xml:space="preserve">
</t>
    </r>
  </si>
  <si>
    <t>Кількість громадських організацій (спортивних клубів), од.</t>
  </si>
  <si>
    <t>1.1.12. Розробка концепції діяльності та розвитку дитячо - юнацьких спортивних шкіл міста Києва, КП "Київський Іподром", Центру навчання плаванню в Деснянському районі та центрів фізичного здоров'я населення "Спорт для всіх", з врахуванням збільшення власних надходжень.</t>
  </si>
  <si>
    <r>
      <t>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t>
    </r>
    <r>
      <rPr>
        <strike/>
        <sz val="10"/>
        <color theme="1"/>
        <rFont val="Times New Roman"/>
        <family val="1"/>
        <charset val="204"/>
      </rPr>
      <t xml:space="preserve">
</t>
    </r>
    <r>
      <rPr>
        <sz val="10"/>
        <color theme="1"/>
        <rFont val="Times New Roman"/>
        <family val="1"/>
        <charset val="204"/>
      </rPr>
      <t xml:space="preserve">   </t>
    </r>
  </si>
  <si>
    <t xml:space="preserve">1.1.3.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</si>
</sst>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
    <numFmt numFmtId="167" formatCode="#,##0.00_ ;[Red]\-#,##0.00\ "/>
  </numFmts>
  <fonts count="19" x14ac:knownFonts="1">
    <font>
      <sz val="11"/>
      <color theme="1"/>
      <name val="Calibri"/>
      <family val="2"/>
      <scheme val="minor"/>
    </font>
    <font>
      <sz val="11"/>
      <color indexed="8"/>
      <name val="Calibri"/>
      <family val="2"/>
      <charset val="204"/>
    </font>
    <font>
      <sz val="10"/>
      <color indexed="17"/>
      <name val="Times New Roman"/>
      <family val="1"/>
      <charset val="204"/>
    </font>
    <font>
      <sz val="12"/>
      <color theme="1"/>
      <name val="Times New Roman"/>
      <family val="1"/>
      <charset val="204"/>
    </font>
    <font>
      <sz val="16"/>
      <color theme="1"/>
      <name val="Times New Roman"/>
      <family val="1"/>
      <charset val="204"/>
    </font>
    <font>
      <sz val="10"/>
      <color theme="1"/>
      <name val="Arial"/>
      <family val="2"/>
      <charset val="204"/>
    </font>
    <font>
      <sz val="10"/>
      <color theme="1"/>
      <name val="Times New Roman"/>
      <family val="1"/>
      <charset val="204"/>
    </font>
    <font>
      <b/>
      <sz val="10"/>
      <color theme="1"/>
      <name val="Times New Roman"/>
      <family val="1"/>
      <charset val="204"/>
    </font>
    <font>
      <strike/>
      <sz val="10"/>
      <color theme="1"/>
      <name val="Times New Roman"/>
      <family val="1"/>
      <charset val="204"/>
    </font>
    <font>
      <b/>
      <strike/>
      <sz val="10"/>
      <color theme="1"/>
      <name val="Times New Roman"/>
      <family val="1"/>
      <charset val="204"/>
    </font>
    <font>
      <b/>
      <sz val="9.5"/>
      <color theme="1"/>
      <name val="Times New Roman"/>
      <family val="1"/>
      <charset val="204"/>
    </font>
    <font>
      <b/>
      <sz val="12"/>
      <color theme="1"/>
      <name val="Times New Roman"/>
      <family val="1"/>
      <charset val="204"/>
    </font>
    <font>
      <sz val="9"/>
      <color theme="1"/>
      <name val="Calibri"/>
      <family val="2"/>
      <charset val="204"/>
    </font>
    <font>
      <sz val="9"/>
      <color theme="1"/>
      <name val="Times New Roman"/>
      <family val="1"/>
      <charset val="204"/>
    </font>
    <font>
      <sz val="10"/>
      <color theme="1"/>
      <name val="Calibri"/>
      <family val="2"/>
      <charset val="204"/>
    </font>
    <font>
      <b/>
      <u/>
      <sz val="10"/>
      <color theme="1"/>
      <name val="Times New Roman"/>
      <family val="1"/>
      <charset val="204"/>
    </font>
    <font>
      <sz val="9.5"/>
      <color theme="1"/>
      <name val="Times New Roman"/>
      <family val="1"/>
      <charset val="204"/>
    </font>
    <font>
      <sz val="12"/>
      <color theme="1"/>
      <name val="Arial"/>
      <family val="2"/>
      <charset val="204"/>
    </font>
    <font>
      <b/>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619">
    <xf numFmtId="0" fontId="0" fillId="0" borderId="0" xfId="0"/>
    <xf numFmtId="0" fontId="4" fillId="2" borderId="0" xfId="0" applyFont="1" applyFill="1"/>
    <xf numFmtId="0" fontId="3" fillId="2" borderId="0" xfId="0" applyFont="1" applyFill="1" applyAlignment="1">
      <alignment horizontal="center" vertical="top"/>
    </xf>
    <xf numFmtId="0" fontId="3" fillId="2" borderId="0" xfId="0" applyFont="1" applyFill="1" applyAlignment="1">
      <alignment horizontal="left" vertical="top"/>
    </xf>
    <xf numFmtId="0" fontId="0" fillId="2" borderId="0" xfId="0" applyFont="1" applyFill="1"/>
    <xf numFmtId="0" fontId="5" fillId="2" borderId="0" xfId="0" applyFont="1" applyFill="1"/>
    <xf numFmtId="2" fontId="5" fillId="2" borderId="0" xfId="0" applyNumberFormat="1" applyFont="1" applyFill="1" applyAlignment="1">
      <alignment horizontal="left"/>
    </xf>
    <xf numFmtId="2" fontId="5" fillId="2" borderId="0" xfId="0" applyNumberFormat="1" applyFont="1" applyFill="1" applyAlignment="1">
      <alignment horizontal="center"/>
    </xf>
    <xf numFmtId="2" fontId="6" fillId="2" borderId="0" xfId="0" applyNumberFormat="1" applyFont="1" applyFill="1" applyAlignment="1">
      <alignment vertical="center" wrapText="1"/>
    </xf>
    <xf numFmtId="2" fontId="6" fillId="2" borderId="0" xfId="0" applyNumberFormat="1" applyFont="1" applyFill="1" applyAlignment="1">
      <alignment horizontal="left" vertical="center" wrapText="1"/>
    </xf>
    <xf numFmtId="2" fontId="6" fillId="2" borderId="0" xfId="0" applyNumberFormat="1" applyFont="1" applyFill="1" applyAlignment="1">
      <alignment horizontal="justify" vertical="top"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6" fillId="2" borderId="9" xfId="0" applyFont="1" applyFill="1" applyBorder="1" applyAlignment="1">
      <alignment horizontal="center" vertical="top" wrapText="1"/>
    </xf>
    <xf numFmtId="0" fontId="6" fillId="2" borderId="2" xfId="0" applyFont="1" applyFill="1" applyBorder="1" applyAlignment="1">
      <alignment horizontal="justify" vertical="top" wrapText="1"/>
    </xf>
    <xf numFmtId="0" fontId="6" fillId="2" borderId="9" xfId="0" applyFont="1" applyFill="1" applyBorder="1" applyAlignment="1">
      <alignment horizontal="center" vertical="top" wrapText="1"/>
    </xf>
    <xf numFmtId="0" fontId="6" fillId="2" borderId="9" xfId="0" applyFont="1" applyFill="1" applyBorder="1" applyAlignment="1">
      <alignment horizontal="justify"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right" vertical="center" wrapText="1"/>
    </xf>
    <xf numFmtId="4" fontId="6" fillId="2" borderId="2" xfId="0" applyNumberFormat="1" applyFont="1" applyFill="1" applyBorder="1" applyAlignment="1">
      <alignment horizontal="center" vertical="center" wrapText="1"/>
    </xf>
    <xf numFmtId="164" fontId="7" fillId="2" borderId="3" xfId="0" applyNumberFormat="1" applyFont="1" applyFill="1" applyBorder="1" applyAlignment="1">
      <alignment vertical="center" wrapText="1"/>
    </xf>
    <xf numFmtId="164" fontId="6" fillId="2" borderId="4" xfId="0" applyNumberFormat="1" applyFont="1" applyFill="1" applyBorder="1" applyAlignment="1">
      <alignment horizontal="center" vertical="center" wrapText="1"/>
    </xf>
    <xf numFmtId="164" fontId="6" fillId="2" borderId="5" xfId="0" applyNumberFormat="1" applyFont="1" applyFill="1" applyBorder="1" applyAlignment="1">
      <alignment horizontal="center" vertical="center" wrapText="1"/>
    </xf>
    <xf numFmtId="0" fontId="6" fillId="2" borderId="8" xfId="0" applyFont="1" applyFill="1" applyBorder="1" applyAlignment="1">
      <alignment horizontal="center" vertical="top" wrapText="1"/>
    </xf>
    <xf numFmtId="0" fontId="6" fillId="2" borderId="7" xfId="0" applyFont="1" applyFill="1" applyBorder="1" applyAlignment="1">
      <alignment horizontal="justify" vertical="top" wrapText="1"/>
    </xf>
    <xf numFmtId="0" fontId="6" fillId="2" borderId="8" xfId="0" applyFont="1" applyFill="1" applyBorder="1" applyAlignment="1">
      <alignment horizontal="center" vertical="top" wrapText="1"/>
    </xf>
    <xf numFmtId="0" fontId="6" fillId="2" borderId="8" xfId="0" applyFont="1" applyFill="1" applyBorder="1" applyAlignment="1">
      <alignment horizontal="justify" vertical="top" wrapText="1"/>
    </xf>
    <xf numFmtId="0" fontId="6" fillId="2" borderId="6" xfId="0" applyFont="1" applyFill="1" applyBorder="1"/>
    <xf numFmtId="0" fontId="6" fillId="2" borderId="6" xfId="0" applyFont="1" applyFill="1" applyBorder="1" applyAlignment="1">
      <alignment horizontal="right" vertical="center"/>
    </xf>
    <xf numFmtId="4" fontId="6" fillId="2" borderId="7" xfId="0" applyNumberFormat="1" applyFont="1" applyFill="1" applyBorder="1" applyAlignment="1">
      <alignment horizontal="center" vertical="center"/>
    </xf>
    <xf numFmtId="164" fontId="6" fillId="2" borderId="3" xfId="0" applyNumberFormat="1" applyFont="1" applyFill="1" applyBorder="1" applyAlignment="1">
      <alignment horizontal="justify" vertical="center" wrapText="1"/>
    </xf>
    <xf numFmtId="165" fontId="6" fillId="2" borderId="5"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6" fillId="2" borderId="8" xfId="0" applyFont="1" applyFill="1" applyBorder="1"/>
    <xf numFmtId="164" fontId="7" fillId="2" borderId="3" xfId="0" applyNumberFormat="1" applyFont="1" applyFill="1" applyBorder="1" applyAlignment="1">
      <alignment horizontal="justify" vertical="center" wrapText="1"/>
    </xf>
    <xf numFmtId="1" fontId="6" fillId="2" borderId="5" xfId="0" applyNumberFormat="1"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vertical="center"/>
    </xf>
    <xf numFmtId="0" fontId="5" fillId="2" borderId="7" xfId="0" applyFont="1" applyFill="1" applyBorder="1" applyAlignment="1">
      <alignment vertical="center"/>
    </xf>
    <xf numFmtId="3" fontId="6" fillId="2" borderId="5"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0" fontId="5" fillId="2" borderId="7" xfId="0" applyFont="1" applyFill="1" applyBorder="1"/>
    <xf numFmtId="166" fontId="6" fillId="2" borderId="4" xfId="0" applyNumberFormat="1" applyFont="1" applyFill="1" applyBorder="1" applyAlignment="1">
      <alignment horizontal="center" vertical="center" wrapText="1"/>
    </xf>
    <xf numFmtId="166" fontId="6" fillId="2" borderId="5" xfId="0" applyNumberFormat="1" applyFont="1" applyFill="1" applyBorder="1" applyAlignment="1">
      <alignment horizontal="center" vertical="center" wrapText="1"/>
    </xf>
    <xf numFmtId="4" fontId="6" fillId="2" borderId="5" xfId="0" applyNumberFormat="1" applyFont="1" applyFill="1" applyBorder="1" applyAlignment="1">
      <alignment horizontal="center" vertical="center" wrapText="1"/>
    </xf>
    <xf numFmtId="0" fontId="5" fillId="2" borderId="7" xfId="0" applyFont="1" applyFill="1" applyBorder="1" applyAlignment="1">
      <alignment vertical="top" wrapText="1"/>
    </xf>
    <xf numFmtId="0" fontId="6" fillId="2" borderId="11" xfId="0" applyFont="1" applyFill="1" applyBorder="1" applyAlignment="1">
      <alignment horizontal="justify" vertical="top" wrapText="1"/>
    </xf>
    <xf numFmtId="0" fontId="6" fillId="2" borderId="10" xfId="0" applyFont="1" applyFill="1" applyBorder="1" applyAlignment="1">
      <alignment horizontal="justify" vertical="top" wrapText="1"/>
    </xf>
    <xf numFmtId="164" fontId="6" fillId="2" borderId="3" xfId="0" applyNumberFormat="1" applyFont="1" applyFill="1" applyBorder="1" applyAlignment="1">
      <alignment horizontal="center" vertical="center" wrapText="1"/>
    </xf>
    <xf numFmtId="0" fontId="6" fillId="2" borderId="7"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justify" vertical="top" wrapText="1"/>
    </xf>
    <xf numFmtId="164" fontId="6" fillId="2" borderId="9" xfId="0" applyNumberFormat="1" applyFont="1" applyFill="1" applyBorder="1" applyAlignment="1">
      <alignment horizontal="justify" vertical="center" wrapText="1"/>
    </xf>
    <xf numFmtId="165" fontId="6" fillId="2" borderId="2"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0" fontId="6" fillId="2" borderId="14" xfId="0" applyFont="1" applyFill="1" applyBorder="1" applyAlignment="1">
      <alignment horizontal="center" vertical="top" wrapText="1"/>
    </xf>
    <xf numFmtId="0" fontId="6" fillId="2" borderId="14" xfId="0" applyFont="1" applyFill="1" applyBorder="1" applyAlignment="1">
      <alignment horizontal="right" vertical="center" wrapText="1"/>
    </xf>
    <xf numFmtId="164" fontId="7" fillId="2" borderId="5" xfId="0" applyNumberFormat="1" applyFont="1" applyFill="1" applyBorder="1" applyAlignment="1">
      <alignment vertical="center" wrapText="1"/>
    </xf>
    <xf numFmtId="0" fontId="6" fillId="2" borderId="0" xfId="0" applyFont="1" applyFill="1" applyAlignment="1">
      <alignment horizontal="center" vertical="top" wrapText="1"/>
    </xf>
    <xf numFmtId="0" fontId="6" fillId="2" borderId="0" xfId="0" applyFont="1" applyFill="1" applyAlignment="1">
      <alignment horizontal="right" vertical="center"/>
    </xf>
    <xf numFmtId="164" fontId="6" fillId="2" borderId="5" xfId="0" applyNumberFormat="1" applyFont="1" applyFill="1" applyBorder="1" applyAlignment="1">
      <alignment horizontal="justify" vertical="center" wrapText="1"/>
    </xf>
    <xf numFmtId="0" fontId="6" fillId="2" borderId="0" xfId="0" applyFont="1" applyFill="1" applyAlignment="1">
      <alignment horizontal="center" vertical="top" wrapText="1"/>
    </xf>
    <xf numFmtId="164" fontId="7" fillId="2" borderId="5" xfId="0" applyNumberFormat="1" applyFont="1" applyFill="1" applyBorder="1" applyAlignment="1">
      <alignment horizontal="justify" vertical="center" wrapText="1"/>
    </xf>
    <xf numFmtId="0" fontId="8" fillId="2" borderId="7" xfId="0" applyFont="1" applyFill="1" applyBorder="1" applyAlignment="1">
      <alignment horizontal="justify" vertical="top" wrapText="1"/>
    </xf>
    <xf numFmtId="0" fontId="6" fillId="2" borderId="8" xfId="0" applyFont="1" applyFill="1" applyBorder="1" applyAlignment="1">
      <alignment vertical="top" wrapText="1"/>
    </xf>
    <xf numFmtId="164" fontId="7" fillId="2" borderId="11" xfId="0" applyNumberFormat="1" applyFont="1" applyFill="1" applyBorder="1" applyAlignment="1">
      <alignment horizontal="justify" vertical="center" wrapText="1"/>
    </xf>
    <xf numFmtId="164" fontId="6" fillId="2" borderId="13"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0" fontId="8" fillId="2" borderId="11" xfId="0" applyFont="1" applyFill="1" applyBorder="1" applyAlignment="1">
      <alignment horizontal="justify" vertical="top" wrapText="1"/>
    </xf>
    <xf numFmtId="0" fontId="6" fillId="2" borderId="10" xfId="0" applyFont="1" applyFill="1" applyBorder="1" applyAlignment="1">
      <alignment horizontal="center" vertical="top" wrapText="1"/>
    </xf>
    <xf numFmtId="0" fontId="6" fillId="2" borderId="13" xfId="0" applyFont="1" applyFill="1" applyBorder="1" applyAlignment="1">
      <alignment horizontal="center" vertical="top" wrapText="1"/>
    </xf>
    <xf numFmtId="0" fontId="6" fillId="2" borderId="11" xfId="0" applyFont="1" applyFill="1" applyBorder="1" applyAlignment="1">
      <alignment horizontal="center" vertical="top" wrapText="1"/>
    </xf>
    <xf numFmtId="0" fontId="8" fillId="2" borderId="2" xfId="0" applyFont="1" applyFill="1" applyBorder="1" applyAlignment="1">
      <alignment horizontal="justify" vertical="top" wrapText="1"/>
    </xf>
    <xf numFmtId="0" fontId="8" fillId="2" borderId="9"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14" xfId="0" applyFont="1" applyFill="1" applyBorder="1" applyAlignment="1">
      <alignment horizontal="right" vertical="center" wrapText="1"/>
    </xf>
    <xf numFmtId="4" fontId="8" fillId="2" borderId="2" xfId="0" applyNumberFormat="1" applyFont="1" applyFill="1" applyBorder="1" applyAlignment="1">
      <alignment horizontal="center" vertical="center" wrapText="1"/>
    </xf>
    <xf numFmtId="164" fontId="9" fillId="2" borderId="5" xfId="0" applyNumberFormat="1" applyFont="1" applyFill="1" applyBorder="1" applyAlignment="1">
      <alignment vertical="center" wrapText="1"/>
    </xf>
    <xf numFmtId="164" fontId="8" fillId="2" borderId="4" xfId="0" applyNumberFormat="1" applyFont="1" applyFill="1" applyBorder="1" applyAlignment="1">
      <alignment horizontal="center" vertical="center" wrapText="1"/>
    </xf>
    <xf numFmtId="164" fontId="8" fillId="2" borderId="5" xfId="0" applyNumberFormat="1" applyFont="1" applyFill="1" applyBorder="1" applyAlignment="1">
      <alignment horizontal="center" vertical="center" wrapText="1"/>
    </xf>
    <xf numFmtId="0" fontId="8" fillId="2" borderId="7" xfId="0" applyFont="1" applyFill="1" applyBorder="1" applyAlignment="1">
      <alignment horizontal="justify" vertical="top" wrapText="1"/>
    </xf>
    <xf numFmtId="0" fontId="8" fillId="2" borderId="8"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horizontal="right" vertical="center"/>
    </xf>
    <xf numFmtId="4" fontId="8" fillId="2" borderId="7" xfId="0" applyNumberFormat="1" applyFont="1" applyFill="1" applyBorder="1" applyAlignment="1">
      <alignment horizontal="center" vertical="center"/>
    </xf>
    <xf numFmtId="164" fontId="8" fillId="2" borderId="5" xfId="0" applyNumberFormat="1" applyFont="1" applyFill="1" applyBorder="1" applyAlignment="1">
      <alignment horizontal="justify" vertical="center" wrapText="1"/>
    </xf>
    <xf numFmtId="165" fontId="8" fillId="2" borderId="3" xfId="0" applyNumberFormat="1" applyFont="1" applyFill="1" applyBorder="1" applyAlignment="1">
      <alignment horizontal="center" vertical="center" wrapText="1"/>
    </xf>
    <xf numFmtId="0" fontId="8" fillId="2" borderId="8" xfId="0" applyFont="1" applyFill="1" applyBorder="1" applyAlignment="1">
      <alignment horizontal="center" vertical="top" wrapText="1"/>
    </xf>
    <xf numFmtId="0" fontId="8" fillId="2" borderId="0" xfId="0" applyFont="1" applyFill="1" applyAlignment="1">
      <alignment horizontal="center" vertical="top" wrapText="1"/>
    </xf>
    <xf numFmtId="164" fontId="9" fillId="2" borderId="5" xfId="0" applyNumberFormat="1" applyFont="1" applyFill="1" applyBorder="1" applyAlignment="1">
      <alignment horizontal="justify" vertical="center" wrapText="1"/>
    </xf>
    <xf numFmtId="1" fontId="8" fillId="2" borderId="5" xfId="0" applyNumberFormat="1" applyFont="1" applyFill="1" applyBorder="1" applyAlignment="1">
      <alignment horizontal="center" vertical="center" wrapText="1"/>
    </xf>
    <xf numFmtId="1" fontId="8" fillId="2" borderId="3" xfId="0" applyNumberFormat="1" applyFont="1" applyFill="1" applyBorder="1" applyAlignment="1">
      <alignment horizontal="center" vertical="center" wrapText="1"/>
    </xf>
    <xf numFmtId="0" fontId="8" fillId="2" borderId="7" xfId="0" applyFont="1" applyFill="1" applyBorder="1" applyAlignment="1">
      <alignment horizontal="center" vertical="top" wrapText="1"/>
    </xf>
    <xf numFmtId="164" fontId="9" fillId="2" borderId="11" xfId="0" applyNumberFormat="1" applyFont="1" applyFill="1" applyBorder="1" applyAlignment="1">
      <alignment horizontal="justify" vertical="center" wrapText="1"/>
    </xf>
    <xf numFmtId="164" fontId="8" fillId="2" borderId="13"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0" fontId="8" fillId="2" borderId="10" xfId="0" applyFont="1" applyFill="1" applyBorder="1" applyAlignment="1">
      <alignment horizontal="center" vertical="top" wrapText="1"/>
    </xf>
    <xf numFmtId="0" fontId="8" fillId="2" borderId="13" xfId="0" applyFont="1" applyFill="1" applyBorder="1" applyAlignment="1">
      <alignment horizontal="center" vertical="top" wrapText="1"/>
    </xf>
    <xf numFmtId="0" fontId="8" fillId="2" borderId="11" xfId="0" applyFont="1" applyFill="1" applyBorder="1" applyAlignment="1">
      <alignment horizontal="center" vertical="top" wrapText="1"/>
    </xf>
    <xf numFmtId="165" fontId="8" fillId="2" borderId="5" xfId="0" applyNumberFormat="1" applyFont="1" applyFill="1" applyBorder="1" applyAlignment="1">
      <alignment horizontal="center" vertical="center" wrapText="1"/>
    </xf>
    <xf numFmtId="0" fontId="6" fillId="2" borderId="5" xfId="0" applyFont="1" applyFill="1" applyBorder="1" applyAlignment="1">
      <alignment horizontal="justify" vertical="top" wrapText="1"/>
    </xf>
    <xf numFmtId="0" fontId="6" fillId="2" borderId="1"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7" xfId="0" applyFont="1" applyFill="1" applyBorder="1" applyAlignment="1">
      <alignment horizontal="justify" vertical="top" wrapText="1"/>
    </xf>
    <xf numFmtId="0" fontId="5" fillId="2" borderId="8" xfId="0" applyFont="1" applyFill="1" applyBorder="1" applyAlignment="1">
      <alignment horizontal="justify" vertical="top" wrapText="1"/>
    </xf>
    <xf numFmtId="0" fontId="5" fillId="2" borderId="6"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10" xfId="0" applyFont="1" applyFill="1" applyBorder="1" applyAlignment="1">
      <alignment horizontal="justify" vertical="top" wrapText="1"/>
    </xf>
    <xf numFmtId="0" fontId="5" fillId="2" borderId="12"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2" borderId="11" xfId="0" applyFont="1" applyFill="1" applyBorder="1" applyAlignment="1">
      <alignment horizontal="center" vertical="top" wrapText="1"/>
    </xf>
    <xf numFmtId="164" fontId="6" fillId="2" borderId="14"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2" borderId="0" xfId="0" applyNumberFormat="1" applyFont="1" applyFill="1" applyAlignment="1">
      <alignment horizontal="center" vertical="center" wrapText="1"/>
    </xf>
    <xf numFmtId="164" fontId="6" fillId="2" borderId="7" xfId="0" applyNumberFormat="1" applyFont="1" applyFill="1" applyBorder="1" applyAlignment="1">
      <alignment horizontal="center" vertical="center" wrapText="1"/>
    </xf>
    <xf numFmtId="164" fontId="7" fillId="2" borderId="10" xfId="0" applyNumberFormat="1" applyFont="1" applyFill="1" applyBorder="1" applyAlignment="1">
      <alignment horizontal="justify" vertical="center" wrapText="1"/>
    </xf>
    <xf numFmtId="0" fontId="6" fillId="2" borderId="7" xfId="0" applyFont="1" applyFill="1" applyBorder="1" applyAlignment="1">
      <alignment vertical="top" wrapText="1"/>
    </xf>
    <xf numFmtId="0" fontId="6" fillId="2" borderId="11" xfId="0" applyFont="1" applyFill="1" applyBorder="1" applyAlignment="1">
      <alignment vertical="top" wrapText="1"/>
    </xf>
    <xf numFmtId="164" fontId="7" fillId="2" borderId="8" xfId="0" applyNumberFormat="1" applyFont="1" applyFill="1" applyBorder="1" applyAlignment="1">
      <alignment horizontal="justify" vertical="center" wrapText="1"/>
    </xf>
    <xf numFmtId="0" fontId="5" fillId="2" borderId="8" xfId="0" applyFont="1" applyFill="1" applyBorder="1" applyAlignment="1">
      <alignment vertical="top" wrapText="1"/>
    </xf>
    <xf numFmtId="0" fontId="5" fillId="2" borderId="8" xfId="0" applyFont="1" applyFill="1" applyBorder="1" applyAlignment="1">
      <alignment horizontal="center" vertical="top" wrapText="1"/>
    </xf>
    <xf numFmtId="164" fontId="7" fillId="2" borderId="8" xfId="0" applyNumberFormat="1" applyFont="1" applyFill="1" applyBorder="1" applyAlignment="1">
      <alignment vertical="center" wrapText="1"/>
    </xf>
    <xf numFmtId="0" fontId="5" fillId="2" borderId="10" xfId="0" applyFont="1" applyFill="1" applyBorder="1" applyAlignment="1">
      <alignment vertical="top" wrapText="1"/>
    </xf>
    <xf numFmtId="0" fontId="5" fillId="2" borderId="10" xfId="0" applyFont="1" applyFill="1" applyBorder="1" applyAlignment="1">
      <alignment horizontal="center" vertical="top" wrapText="1"/>
    </xf>
    <xf numFmtId="0" fontId="7" fillId="2" borderId="1" xfId="0" applyFont="1" applyFill="1" applyBorder="1" applyAlignment="1">
      <alignment horizontal="right" vertical="center" wrapText="1"/>
    </xf>
    <xf numFmtId="0" fontId="7" fillId="2" borderId="14" xfId="0" applyFont="1" applyFill="1" applyBorder="1" applyAlignment="1">
      <alignment horizontal="right" vertical="center" wrapText="1"/>
    </xf>
    <xf numFmtId="0" fontId="7" fillId="2" borderId="1" xfId="0" applyFont="1" applyFill="1" applyBorder="1" applyAlignment="1">
      <alignment horizontal="right" vertical="center" wrapText="1"/>
    </xf>
    <xf numFmtId="4" fontId="7" fillId="2" borderId="2" xfId="0" applyNumberFormat="1" applyFont="1" applyFill="1" applyBorder="1" applyAlignment="1">
      <alignment horizontal="center" vertical="center" wrapText="1"/>
    </xf>
    <xf numFmtId="165" fontId="6" fillId="2" borderId="14" xfId="0" applyNumberFormat="1" applyFont="1" applyFill="1" applyBorder="1" applyAlignment="1">
      <alignment horizontal="center" vertical="center" wrapText="1"/>
    </xf>
    <xf numFmtId="165" fontId="6" fillId="2" borderId="2" xfId="0" applyNumberFormat="1" applyFont="1" applyFill="1" applyBorder="1" applyAlignment="1">
      <alignment horizontal="center" vertical="center" wrapText="1"/>
    </xf>
    <xf numFmtId="0" fontId="7" fillId="2" borderId="6" xfId="0" applyFont="1" applyFill="1" applyBorder="1" applyAlignment="1">
      <alignment vertical="center"/>
    </xf>
    <xf numFmtId="0" fontId="7" fillId="2" borderId="0" xfId="0" applyFont="1" applyFill="1" applyAlignment="1">
      <alignment vertical="center"/>
    </xf>
    <xf numFmtId="0" fontId="7" fillId="2" borderId="0" xfId="0" applyFont="1" applyFill="1" applyAlignment="1">
      <alignment horizontal="right" vertical="center"/>
    </xf>
    <xf numFmtId="0" fontId="6" fillId="2" borderId="0" xfId="0" applyFont="1" applyFill="1" applyAlignment="1">
      <alignment horizontal="center" vertical="center" wrapText="1"/>
    </xf>
    <xf numFmtId="0" fontId="7" fillId="2" borderId="6" xfId="0" applyFont="1" applyFill="1" applyBorder="1" applyAlignment="1">
      <alignment horizontal="right" vertical="center"/>
    </xf>
    <xf numFmtId="4" fontId="7" fillId="2" borderId="7" xfId="0" applyNumberFormat="1" applyFont="1" applyFill="1" applyBorder="1" applyAlignment="1">
      <alignment horizontal="center" vertical="center"/>
    </xf>
    <xf numFmtId="165" fontId="7" fillId="2" borderId="0" xfId="0" applyNumberFormat="1" applyFont="1" applyFill="1" applyAlignment="1">
      <alignment horizontal="center" vertical="center" wrapText="1"/>
    </xf>
    <xf numFmtId="0" fontId="7" fillId="2" borderId="7" xfId="0" applyFont="1" applyFill="1" applyBorder="1" applyAlignment="1">
      <alignment horizontal="center" vertical="center"/>
    </xf>
    <xf numFmtId="0" fontId="6" fillId="2" borderId="0" xfId="0" applyFont="1" applyFill="1" applyAlignment="1">
      <alignment horizontal="right" vertical="center" wrapText="1"/>
    </xf>
    <xf numFmtId="0" fontId="7" fillId="2" borderId="6" xfId="0" applyFont="1" applyFill="1" applyBorder="1" applyAlignment="1">
      <alignment horizontal="right" vertical="center" wrapText="1"/>
    </xf>
    <xf numFmtId="4" fontId="7" fillId="2" borderId="7" xfId="0" applyNumberFormat="1" applyFont="1" applyFill="1" applyBorder="1" applyAlignment="1">
      <alignment horizontal="center" vertical="center" wrapText="1"/>
    </xf>
    <xf numFmtId="0" fontId="7" fillId="2" borderId="12" xfId="0" applyFont="1" applyFill="1" applyBorder="1" applyAlignment="1">
      <alignment vertical="center"/>
    </xf>
    <xf numFmtId="0" fontId="7" fillId="2" borderId="13" xfId="0" applyFont="1" applyFill="1" applyBorder="1" applyAlignment="1">
      <alignment vertical="center"/>
    </xf>
    <xf numFmtId="0" fontId="7" fillId="2" borderId="13" xfId="0" applyFont="1" applyFill="1" applyBorder="1" applyAlignment="1">
      <alignment horizontal="right" vertical="center"/>
    </xf>
    <xf numFmtId="0" fontId="6" fillId="2" borderId="13" xfId="0" applyFont="1" applyFill="1" applyBorder="1" applyAlignment="1">
      <alignment horizontal="right" vertical="center"/>
    </xf>
    <xf numFmtId="0" fontId="6" fillId="2" borderId="13" xfId="0" applyFont="1" applyFill="1" applyBorder="1" applyAlignment="1">
      <alignment horizontal="center" vertical="center" wrapText="1"/>
    </xf>
    <xf numFmtId="0" fontId="7" fillId="2" borderId="12" xfId="0" applyFont="1" applyFill="1" applyBorder="1" applyAlignment="1">
      <alignment horizontal="right" vertical="center"/>
    </xf>
    <xf numFmtId="165" fontId="7" fillId="2" borderId="13" xfId="0" applyNumberFormat="1"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5" xfId="0" applyFont="1" applyFill="1" applyBorder="1" applyAlignment="1">
      <alignment horizontal="left" vertical="center" wrapText="1"/>
    </xf>
    <xf numFmtId="165" fontId="6" fillId="2" borderId="14" xfId="0" applyNumberFormat="1" applyFont="1" applyFill="1" applyBorder="1" applyAlignment="1">
      <alignment horizontal="center" vertical="center" wrapText="1"/>
    </xf>
    <xf numFmtId="0" fontId="6" fillId="2" borderId="2" xfId="0" applyFont="1" applyFill="1" applyBorder="1" applyAlignment="1">
      <alignment vertical="top" wrapText="1"/>
    </xf>
    <xf numFmtId="0" fontId="6" fillId="2" borderId="6" xfId="0" applyFont="1" applyFill="1" applyBorder="1" applyAlignment="1">
      <alignment horizontal="center" wrapText="1"/>
    </xf>
    <xf numFmtId="0" fontId="6" fillId="2" borderId="6" xfId="0" applyFont="1" applyFill="1" applyBorder="1" applyAlignment="1">
      <alignment wrapText="1"/>
    </xf>
    <xf numFmtId="165" fontId="6" fillId="2" borderId="0" xfId="0" applyNumberFormat="1" applyFont="1" applyFill="1" applyAlignment="1">
      <alignment horizontal="center" vertical="center" wrapText="1"/>
    </xf>
    <xf numFmtId="0" fontId="6" fillId="2" borderId="6" xfId="0" applyFont="1" applyFill="1" applyBorder="1" applyAlignment="1">
      <alignment horizontal="center" vertical="top" wrapText="1"/>
    </xf>
    <xf numFmtId="0" fontId="6" fillId="2" borderId="11" xfId="0" applyFont="1" applyFill="1" applyBorder="1" applyAlignment="1">
      <alignment horizontal="justify" vertical="top" wrapText="1"/>
    </xf>
    <xf numFmtId="0" fontId="6" fillId="2" borderId="12" xfId="0" applyFont="1" applyFill="1" applyBorder="1" applyAlignment="1">
      <alignment horizontal="center" vertical="top" wrapText="1"/>
    </xf>
    <xf numFmtId="0" fontId="6" fillId="2" borderId="12" xfId="0" applyFont="1" applyFill="1" applyBorder="1" applyAlignment="1">
      <alignment horizontal="center" vertical="top" wrapText="1"/>
    </xf>
    <xf numFmtId="165" fontId="6" fillId="2" borderId="3" xfId="0" applyNumberFormat="1" applyFont="1" applyFill="1" applyBorder="1" applyAlignment="1">
      <alignment horizontal="justify" vertical="center" wrapText="1"/>
    </xf>
    <xf numFmtId="0" fontId="6" fillId="2" borderId="0" xfId="0" applyFont="1" applyFill="1" applyAlignment="1">
      <alignment vertical="center"/>
    </xf>
    <xf numFmtId="0" fontId="7" fillId="2" borderId="0" xfId="0" applyFont="1" applyFill="1" applyAlignment="1">
      <alignment horizontal="right" vertical="center" wrapText="1"/>
    </xf>
    <xf numFmtId="4" fontId="7" fillId="2" borderId="11" xfId="0"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6" fillId="2" borderId="0" xfId="0" applyFont="1" applyFill="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horizontal="justify" vertical="top" wrapText="1"/>
    </xf>
    <xf numFmtId="0" fontId="6" fillId="2" borderId="14"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6" xfId="0" applyFont="1" applyFill="1" applyBorder="1" applyAlignment="1">
      <alignment horizontal="justify" vertical="top" wrapText="1"/>
    </xf>
    <xf numFmtId="4" fontId="6" fillId="2" borderId="7" xfId="0" applyNumberFormat="1" applyFont="1" applyFill="1" applyBorder="1" applyAlignment="1">
      <alignment horizontal="center" vertical="center" wrapText="1"/>
    </xf>
    <xf numFmtId="165" fontId="6" fillId="2" borderId="7" xfId="0" applyNumberFormat="1" applyFont="1" applyFill="1" applyBorder="1" applyAlignment="1">
      <alignment horizontal="center" vertical="center" wrapText="1"/>
    </xf>
    <xf numFmtId="165" fontId="6" fillId="2" borderId="8" xfId="0" applyNumberFormat="1" applyFont="1" applyFill="1" applyBorder="1" applyAlignment="1">
      <alignment horizontal="center" vertical="center" wrapText="1"/>
    </xf>
    <xf numFmtId="165" fontId="6" fillId="2" borderId="4"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6" xfId="0" applyFont="1" applyFill="1" applyBorder="1" applyAlignment="1">
      <alignment horizontal="justify" vertical="top" wrapText="1"/>
    </xf>
    <xf numFmtId="0" fontId="6" fillId="2" borderId="0" xfId="0" applyFont="1" applyFill="1" applyAlignment="1">
      <alignment horizontal="right" vertical="center" wrapText="1"/>
    </xf>
    <xf numFmtId="1" fontId="6" fillId="2" borderId="4" xfId="0" applyNumberFormat="1"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8" xfId="0" applyFont="1" applyFill="1" applyBorder="1" applyAlignment="1">
      <alignment horizontal="justify" vertical="top" wrapText="1"/>
    </xf>
    <xf numFmtId="164" fontId="7" fillId="2" borderId="2" xfId="0" applyNumberFormat="1" applyFont="1" applyFill="1" applyBorder="1" applyAlignment="1">
      <alignment vertical="center" wrapText="1"/>
    </xf>
    <xf numFmtId="0" fontId="6" fillId="2" borderId="5" xfId="0" applyFont="1" applyFill="1" applyBorder="1" applyAlignment="1">
      <alignment horizontal="justify" vertical="center" wrapText="1"/>
    </xf>
    <xf numFmtId="0" fontId="6" fillId="2" borderId="0" xfId="0" applyFont="1" applyFill="1" applyAlignment="1">
      <alignment horizontal="justify" vertical="center" wrapText="1"/>
    </xf>
    <xf numFmtId="0" fontId="6" fillId="2" borderId="10" xfId="0" applyFont="1" applyFill="1" applyBorder="1" applyAlignment="1">
      <alignment horizontal="justify" vertical="top" wrapText="1"/>
    </xf>
    <xf numFmtId="0" fontId="6" fillId="2" borderId="10" xfId="0" applyFont="1" applyFill="1" applyBorder="1" applyAlignment="1">
      <alignment horizontal="left" vertical="top" wrapText="1"/>
    </xf>
    <xf numFmtId="4" fontId="6" fillId="2" borderId="11" xfId="0" applyNumberFormat="1" applyFont="1" applyFill="1" applyBorder="1" applyAlignment="1">
      <alignment horizontal="center" vertical="center" wrapText="1"/>
    </xf>
    <xf numFmtId="0" fontId="7" fillId="2" borderId="6" xfId="0" applyFont="1" applyFill="1" applyBorder="1" applyAlignment="1">
      <alignment horizontal="right" vertical="center"/>
    </xf>
    <xf numFmtId="0" fontId="7" fillId="2" borderId="0" xfId="0" applyFont="1" applyFill="1" applyAlignment="1">
      <alignment horizontal="right" vertical="center"/>
    </xf>
    <xf numFmtId="165" fontId="7" fillId="2" borderId="14" xfId="0"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0" xfId="0" applyFont="1" applyFill="1" applyAlignment="1">
      <alignment vertical="top" wrapText="1"/>
    </xf>
    <xf numFmtId="0" fontId="7" fillId="2" borderId="0" xfId="0" applyFont="1" applyFill="1" applyAlignment="1">
      <alignment horizontal="center" vertical="center" wrapText="1"/>
    </xf>
    <xf numFmtId="0" fontId="7" fillId="2" borderId="0" xfId="0" applyFont="1" applyFill="1" applyAlignment="1">
      <alignment horizontal="center" vertical="top" wrapText="1"/>
    </xf>
    <xf numFmtId="4" fontId="7" fillId="2" borderId="11" xfId="0" applyNumberFormat="1" applyFont="1" applyFill="1" applyBorder="1" applyAlignment="1">
      <alignment horizontal="center"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1" fontId="6" fillId="2" borderId="11" xfId="0" applyNumberFormat="1" applyFont="1" applyFill="1" applyBorder="1" applyAlignment="1">
      <alignment horizontal="center" vertical="center" wrapText="1"/>
    </xf>
    <xf numFmtId="1" fontId="6" fillId="2" borderId="10"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10" xfId="0" applyNumberFormat="1" applyFont="1" applyFill="1" applyBorder="1" applyAlignment="1">
      <alignment horizontal="center" vertical="center" wrapText="1"/>
    </xf>
    <xf numFmtId="0" fontId="7" fillId="2" borderId="1" xfId="0" applyFont="1" applyFill="1" applyBorder="1" applyAlignment="1">
      <alignment vertical="center"/>
    </xf>
    <xf numFmtId="0" fontId="6" fillId="2" borderId="14" xfId="0" applyFont="1" applyFill="1" applyBorder="1" applyAlignment="1">
      <alignment vertical="center"/>
    </xf>
    <xf numFmtId="0" fontId="7" fillId="2" borderId="14" xfId="0" applyFont="1" applyFill="1" applyBorder="1" applyAlignment="1">
      <alignment horizontal="right" vertical="center"/>
    </xf>
    <xf numFmtId="0" fontId="6" fillId="2" borderId="0" xfId="0" applyFont="1" applyFill="1" applyAlignment="1">
      <alignment vertical="top" wrapText="1"/>
    </xf>
    <xf numFmtId="0" fontId="7" fillId="2" borderId="6" xfId="1" applyFont="1" applyFill="1" applyBorder="1" applyAlignment="1">
      <alignment horizontal="center" vertical="top" wrapText="1"/>
    </xf>
    <xf numFmtId="0" fontId="7" fillId="2" borderId="0" xfId="1" applyFont="1" applyFill="1" applyAlignment="1">
      <alignment horizontal="justify" vertical="top" wrapText="1"/>
    </xf>
    <xf numFmtId="0" fontId="7" fillId="2" borderId="0" xfId="1" applyFont="1" applyFill="1" applyAlignment="1">
      <alignment horizontal="center" vertical="top" wrapText="1"/>
    </xf>
    <xf numFmtId="0" fontId="6" fillId="2" borderId="0" xfId="1" applyFont="1" applyFill="1" applyAlignment="1">
      <alignment horizontal="right" vertical="center" wrapText="1"/>
    </xf>
    <xf numFmtId="0" fontId="7" fillId="2" borderId="0" xfId="1" applyFont="1" applyFill="1" applyAlignment="1">
      <alignment horizontal="left" vertical="top" wrapText="1"/>
    </xf>
    <xf numFmtId="0" fontId="7" fillId="2" borderId="0" xfId="1" applyFont="1" applyFill="1" applyAlignment="1">
      <alignment horizontal="center" vertical="center" wrapText="1"/>
    </xf>
    <xf numFmtId="0" fontId="7" fillId="2" borderId="7" xfId="1" applyFont="1" applyFill="1" applyBorder="1" applyAlignment="1">
      <alignment horizontal="center" vertical="center" wrapText="1"/>
    </xf>
    <xf numFmtId="0" fontId="6" fillId="2" borderId="0" xfId="1" applyFont="1" applyFill="1" applyAlignment="1">
      <alignment horizontal="left" vertical="top"/>
    </xf>
    <xf numFmtId="0" fontId="7" fillId="2" borderId="0" xfId="1" applyFont="1" applyFill="1" applyAlignment="1">
      <alignment horizontal="right" vertical="center" wrapText="1"/>
    </xf>
    <xf numFmtId="4" fontId="10" fillId="2" borderId="0" xfId="1" applyNumberFormat="1" applyFont="1" applyFill="1" applyAlignment="1">
      <alignment horizontal="center" vertical="center" wrapText="1"/>
    </xf>
    <xf numFmtId="0" fontId="7" fillId="2" borderId="12" xfId="0" applyFont="1" applyFill="1" applyBorder="1" applyAlignment="1">
      <alignment horizontal="left" vertical="center" wrapText="1"/>
    </xf>
    <xf numFmtId="0" fontId="6" fillId="2" borderId="13" xfId="0" applyFont="1" applyFill="1" applyBorder="1" applyAlignment="1">
      <alignment horizontal="left" vertical="center"/>
    </xf>
    <xf numFmtId="0" fontId="6" fillId="2" borderId="11" xfId="0" applyFont="1" applyFill="1" applyBorder="1" applyAlignment="1">
      <alignment horizontal="left" vertical="center"/>
    </xf>
    <xf numFmtId="0" fontId="6" fillId="2" borderId="14" xfId="0" applyFont="1" applyFill="1" applyBorder="1" applyAlignment="1">
      <alignment horizontal="justify" vertical="top" wrapText="1"/>
    </xf>
    <xf numFmtId="0" fontId="6" fillId="2" borderId="5" xfId="0" applyFont="1" applyFill="1" applyBorder="1" applyAlignment="1">
      <alignment vertical="top" wrapText="1"/>
    </xf>
    <xf numFmtId="0" fontId="6" fillId="2" borderId="0" xfId="0" applyFont="1" applyFill="1" applyAlignment="1">
      <alignment horizontal="justify" vertical="top" wrapText="1"/>
    </xf>
    <xf numFmtId="0" fontId="6" fillId="2" borderId="0" xfId="0" applyFont="1" applyFill="1" applyAlignment="1">
      <alignment horizontal="justify" vertical="top"/>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justify"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top"/>
    </xf>
    <xf numFmtId="0" fontId="6" fillId="2" borderId="6" xfId="0" applyFont="1" applyFill="1" applyBorder="1" applyAlignment="1">
      <alignment horizontal="justify" vertical="top"/>
    </xf>
    <xf numFmtId="0" fontId="6" fillId="2" borderId="7" xfId="0" applyFont="1" applyFill="1" applyBorder="1" applyAlignment="1">
      <alignment horizontal="justify" vertical="top"/>
    </xf>
    <xf numFmtId="165" fontId="6" fillId="2" borderId="7" xfId="0" applyNumberFormat="1" applyFont="1" applyFill="1" applyBorder="1" applyAlignment="1">
      <alignment horizontal="justify" vertical="center" wrapText="1"/>
    </xf>
    <xf numFmtId="4" fontId="6" fillId="2" borderId="4" xfId="1" applyNumberFormat="1" applyFont="1" applyFill="1" applyBorder="1" applyAlignment="1">
      <alignment horizontal="center" vertical="center" wrapText="1"/>
    </xf>
    <xf numFmtId="4" fontId="6" fillId="2" borderId="5" xfId="1" applyNumberFormat="1" applyFont="1" applyFill="1" applyBorder="1" applyAlignment="1">
      <alignment horizontal="center" vertical="center" wrapText="1"/>
    </xf>
    <xf numFmtId="167" fontId="6" fillId="2" borderId="11" xfId="1" applyNumberFormat="1" applyFont="1" applyFill="1" applyBorder="1" applyAlignment="1">
      <alignment horizontal="justify" vertical="center" wrapText="1"/>
    </xf>
    <xf numFmtId="4" fontId="6" fillId="2" borderId="11" xfId="1" applyNumberFormat="1" applyFont="1" applyFill="1" applyBorder="1" applyAlignment="1">
      <alignment horizontal="center" vertical="center" wrapText="1"/>
    </xf>
    <xf numFmtId="4" fontId="6" fillId="2" borderId="10" xfId="1" applyNumberFormat="1" applyFont="1" applyFill="1" applyBorder="1" applyAlignment="1">
      <alignment horizontal="center" vertical="center" wrapText="1"/>
    </xf>
    <xf numFmtId="0" fontId="6" fillId="2" borderId="8" xfId="0" applyFont="1" applyFill="1" applyBorder="1" applyAlignment="1">
      <alignment horizontal="left" vertical="top" wrapText="1"/>
    </xf>
    <xf numFmtId="164" fontId="6" fillId="2" borderId="7" xfId="0" applyNumberFormat="1" applyFont="1" applyFill="1" applyBorder="1" applyAlignment="1">
      <alignment horizontal="justify" vertical="center" wrapText="1"/>
    </xf>
    <xf numFmtId="164" fontId="6" fillId="2" borderId="8" xfId="0" applyNumberFormat="1" applyFont="1" applyFill="1" applyBorder="1" applyAlignment="1">
      <alignment horizontal="center" vertical="center" wrapText="1"/>
    </xf>
    <xf numFmtId="0" fontId="6" fillId="2" borderId="12" xfId="0" applyFont="1" applyFill="1" applyBorder="1" applyAlignment="1">
      <alignment horizontal="center" vertical="top"/>
    </xf>
    <xf numFmtId="0" fontId="6" fillId="2" borderId="11" xfId="0" applyFont="1" applyFill="1" applyBorder="1" applyAlignment="1">
      <alignment horizontal="justify"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7" fillId="2" borderId="14" xfId="1" applyFont="1" applyFill="1" applyBorder="1" applyAlignment="1">
      <alignment horizontal="left" vertical="top" wrapText="1"/>
    </xf>
    <xf numFmtId="0" fontId="7" fillId="2" borderId="14"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3" xfId="0"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wrapText="1"/>
    </xf>
    <xf numFmtId="165" fontId="7" fillId="2" borderId="0" xfId="0" applyNumberFormat="1" applyFont="1" applyFill="1" applyBorder="1" applyAlignment="1">
      <alignment horizontal="center" vertical="center" wrapText="1"/>
    </xf>
    <xf numFmtId="0" fontId="6" fillId="2" borderId="0" xfId="0" applyFont="1" applyFill="1" applyBorder="1" applyAlignment="1">
      <alignment vertical="center"/>
    </xf>
    <xf numFmtId="0" fontId="7" fillId="2" borderId="0" xfId="0" applyFont="1" applyFill="1" applyBorder="1" applyAlignment="1">
      <alignment horizontal="right" vertical="center" wrapText="1"/>
    </xf>
    <xf numFmtId="0" fontId="7" fillId="2" borderId="1" xfId="1" applyFont="1" applyFill="1" applyBorder="1" applyAlignment="1">
      <alignment horizontal="center" vertical="top" wrapText="1"/>
    </xf>
    <xf numFmtId="0" fontId="7" fillId="2" borderId="14" xfId="1" applyFont="1" applyFill="1" applyBorder="1" applyAlignment="1">
      <alignment horizontal="justify" vertical="top" wrapText="1"/>
    </xf>
    <xf numFmtId="0" fontId="7" fillId="2" borderId="14" xfId="1" applyFont="1" applyFill="1" applyBorder="1" applyAlignment="1">
      <alignment horizontal="center" vertical="top" wrapText="1"/>
    </xf>
    <xf numFmtId="0" fontId="7" fillId="2" borderId="14" xfId="1" applyFont="1" applyFill="1" applyBorder="1" applyAlignment="1">
      <alignment horizontal="right" vertical="center" wrapText="1"/>
    </xf>
    <xf numFmtId="0" fontId="6" fillId="2" borderId="0" xfId="0" applyFont="1" applyFill="1" applyAlignment="1">
      <alignment horizontal="right" vertical="center"/>
    </xf>
    <xf numFmtId="0" fontId="6" fillId="2" borderId="13" xfId="0" applyFont="1" applyFill="1" applyBorder="1" applyAlignment="1">
      <alignment horizontal="right" vertical="center"/>
    </xf>
    <xf numFmtId="165" fontId="6" fillId="2" borderId="13" xfId="0" applyNumberFormat="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2" fillId="2" borderId="0" xfId="1" applyFont="1" applyFill="1" applyAlignment="1">
      <alignment horizontal="left" vertical="top"/>
    </xf>
    <xf numFmtId="0" fontId="7" fillId="2" borderId="6" xfId="1" applyFont="1" applyFill="1" applyBorder="1" applyAlignment="1">
      <alignment horizontal="left" vertical="center"/>
    </xf>
    <xf numFmtId="0" fontId="7" fillId="2" borderId="0" xfId="1" applyFont="1" applyFill="1" applyAlignment="1">
      <alignment horizontal="left" vertical="center"/>
    </xf>
    <xf numFmtId="0" fontId="7" fillId="2" borderId="14" xfId="1" applyFont="1" applyFill="1" applyBorder="1" applyAlignment="1">
      <alignment horizontal="left" vertical="center"/>
    </xf>
    <xf numFmtId="0" fontId="7" fillId="2" borderId="7" xfId="1" applyFont="1" applyFill="1" applyBorder="1" applyAlignment="1">
      <alignment horizontal="left" vertical="center"/>
    </xf>
    <xf numFmtId="0" fontId="6" fillId="2" borderId="1" xfId="1" applyFont="1" applyFill="1" applyBorder="1" applyAlignment="1">
      <alignment horizontal="justify" vertical="top" wrapText="1"/>
    </xf>
    <xf numFmtId="0" fontId="6" fillId="2" borderId="9" xfId="1" applyFont="1" applyFill="1" applyBorder="1" applyAlignment="1">
      <alignment horizontal="justify" vertical="top" wrapText="1"/>
    </xf>
    <xf numFmtId="0" fontId="6" fillId="2" borderId="14" xfId="1" applyFont="1" applyFill="1" applyBorder="1" applyAlignment="1">
      <alignment horizontal="justify" vertical="top" wrapText="1"/>
    </xf>
    <xf numFmtId="0" fontId="6" fillId="2" borderId="9" xfId="1" applyFont="1" applyFill="1" applyBorder="1" applyAlignment="1">
      <alignment horizontal="center" vertical="top" wrapText="1"/>
    </xf>
    <xf numFmtId="0" fontId="6" fillId="2" borderId="2" xfId="1" applyFont="1" applyFill="1" applyBorder="1" applyAlignment="1">
      <alignment horizontal="justify" vertical="top" wrapText="1"/>
    </xf>
    <xf numFmtId="0" fontId="6" fillId="2" borderId="14" xfId="1" applyFont="1" applyFill="1" applyBorder="1" applyAlignment="1">
      <alignment horizontal="center" vertical="top" wrapText="1"/>
    </xf>
    <xf numFmtId="0" fontId="6" fillId="2" borderId="6" xfId="1" applyFont="1" applyFill="1" applyBorder="1" applyAlignment="1">
      <alignment horizontal="justify" vertical="top" wrapText="1"/>
    </xf>
    <xf numFmtId="0" fontId="6" fillId="2" borderId="8" xfId="1" applyFont="1" applyFill="1" applyBorder="1" applyAlignment="1">
      <alignment horizontal="justify" vertical="top" wrapText="1"/>
    </xf>
    <xf numFmtId="0" fontId="6" fillId="2" borderId="0" xfId="1" applyFont="1" applyFill="1" applyAlignment="1">
      <alignment horizontal="justify" vertical="top" wrapText="1"/>
    </xf>
    <xf numFmtId="0" fontId="6" fillId="2" borderId="8" xfId="1" applyFont="1" applyFill="1" applyBorder="1" applyAlignment="1">
      <alignment horizontal="center" vertical="top" wrapText="1"/>
    </xf>
    <xf numFmtId="0" fontId="6" fillId="2" borderId="7" xfId="1" applyFont="1" applyFill="1" applyBorder="1" applyAlignment="1">
      <alignment horizontal="justify" vertical="top" wrapText="1"/>
    </xf>
    <xf numFmtId="0" fontId="6" fillId="2" borderId="0" xfId="1" applyFont="1" applyFill="1" applyAlignment="1">
      <alignment horizontal="center" vertical="top" wrapText="1"/>
    </xf>
    <xf numFmtId="164" fontId="6" fillId="2" borderId="11" xfId="0" applyNumberFormat="1" applyFont="1" applyFill="1" applyBorder="1" applyAlignment="1">
      <alignment horizontal="justify" vertical="center" wrapText="1"/>
    </xf>
    <xf numFmtId="165" fontId="6" fillId="2" borderId="7" xfId="1" applyNumberFormat="1" applyFont="1" applyFill="1" applyBorder="1" applyAlignment="1">
      <alignment horizontal="center" vertical="center" wrapText="1"/>
    </xf>
    <xf numFmtId="165" fontId="6" fillId="2" borderId="8" xfId="1" applyNumberFormat="1" applyFont="1" applyFill="1" applyBorder="1" applyAlignment="1">
      <alignment horizontal="center" vertical="center" wrapText="1"/>
    </xf>
    <xf numFmtId="0" fontId="6" fillId="2" borderId="6" xfId="1" applyFont="1" applyFill="1" applyBorder="1" applyAlignment="1">
      <alignment vertical="top" wrapText="1"/>
    </xf>
    <xf numFmtId="0" fontId="6" fillId="2" borderId="0" xfId="1" applyFont="1" applyFill="1" applyAlignment="1">
      <alignment horizontal="center" vertical="top" wrapText="1"/>
    </xf>
    <xf numFmtId="165" fontId="6" fillId="2" borderId="2" xfId="1" applyNumberFormat="1" applyFont="1" applyFill="1" applyBorder="1" applyAlignment="1">
      <alignment horizontal="center" vertical="center" wrapText="1"/>
    </xf>
    <xf numFmtId="165" fontId="6" fillId="2" borderId="9" xfId="1" applyNumberFormat="1" applyFont="1" applyFill="1" applyBorder="1" applyAlignment="1">
      <alignment horizontal="center" vertical="center" wrapText="1"/>
    </xf>
    <xf numFmtId="164" fontId="6" fillId="2" borderId="2" xfId="0" applyNumberFormat="1" applyFont="1" applyFill="1" applyBorder="1" applyAlignment="1">
      <alignment horizontal="justify" vertical="center" wrapText="1"/>
    </xf>
    <xf numFmtId="0" fontId="6" fillId="2" borderId="6" xfId="1" applyFont="1" applyFill="1" applyBorder="1" applyAlignment="1">
      <alignment horizontal="center" vertical="top" wrapText="1"/>
    </xf>
    <xf numFmtId="0" fontId="6" fillId="2" borderId="7" xfId="1" applyFont="1" applyFill="1" applyBorder="1" applyAlignment="1">
      <alignment horizontal="center" vertical="top" wrapText="1"/>
    </xf>
    <xf numFmtId="0" fontId="6" fillId="2" borderId="8" xfId="1" applyFont="1" applyFill="1" applyBorder="1" applyAlignment="1">
      <alignment vertical="top" wrapText="1"/>
    </xf>
    <xf numFmtId="0" fontId="6" fillId="2" borderId="7" xfId="1" applyFont="1" applyFill="1" applyBorder="1" applyAlignment="1">
      <alignment vertical="top" wrapText="1"/>
    </xf>
    <xf numFmtId="3" fontId="6" fillId="2" borderId="9" xfId="0" applyNumberFormat="1" applyFont="1" applyFill="1" applyBorder="1" applyAlignment="1">
      <alignment horizontal="center" vertical="center" wrapText="1"/>
    </xf>
    <xf numFmtId="0" fontId="6" fillId="2" borderId="0" xfId="1" applyFont="1" applyFill="1" applyAlignment="1">
      <alignment vertical="top" wrapText="1"/>
    </xf>
    <xf numFmtId="165" fontId="6" fillId="2" borderId="11" xfId="0" applyNumberFormat="1" applyFont="1" applyFill="1" applyBorder="1" applyAlignment="1">
      <alignment horizontal="center" vertical="center" wrapText="1"/>
    </xf>
    <xf numFmtId="165" fontId="6" fillId="2" borderId="10" xfId="0" applyNumberFormat="1" applyFont="1" applyFill="1" applyBorder="1" applyAlignment="1">
      <alignment horizontal="center" vertical="center" wrapText="1"/>
    </xf>
    <xf numFmtId="0" fontId="6" fillId="2" borderId="13" xfId="1" applyFont="1" applyFill="1" applyBorder="1" applyAlignment="1">
      <alignment vertical="top" wrapText="1"/>
    </xf>
    <xf numFmtId="0" fontId="6" fillId="2" borderId="10" xfId="1" applyFont="1" applyFill="1" applyBorder="1" applyAlignment="1">
      <alignment vertical="top" wrapText="1"/>
    </xf>
    <xf numFmtId="0" fontId="6" fillId="2" borderId="11" xfId="1" applyFont="1" applyFill="1" applyBorder="1" applyAlignment="1">
      <alignment vertical="top" wrapText="1"/>
    </xf>
    <xf numFmtId="0" fontId="6" fillId="2" borderId="12" xfId="1" applyFont="1" applyFill="1" applyBorder="1" applyAlignment="1">
      <alignment vertical="top" wrapText="1"/>
    </xf>
    <xf numFmtId="0" fontId="6" fillId="2" borderId="6" xfId="1" applyFont="1" applyFill="1" applyBorder="1" applyAlignment="1">
      <alignment horizontal="center" vertical="top" wrapText="1"/>
    </xf>
    <xf numFmtId="0" fontId="6" fillId="2" borderId="6" xfId="0" applyFont="1" applyFill="1" applyBorder="1" applyAlignment="1">
      <alignment horizontal="right" vertical="center" wrapText="1"/>
    </xf>
    <xf numFmtId="0" fontId="6" fillId="2" borderId="8" xfId="1" applyFont="1" applyFill="1" applyBorder="1" applyAlignment="1">
      <alignment horizontal="center" vertical="top" wrapText="1"/>
    </xf>
    <xf numFmtId="0" fontId="6" fillId="2" borderId="8" xfId="1" applyFont="1" applyFill="1" applyBorder="1" applyAlignment="1">
      <alignment horizontal="justify" vertical="top" wrapText="1"/>
    </xf>
    <xf numFmtId="3" fontId="6" fillId="2" borderId="7"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0" fontId="6" fillId="2" borderId="1" xfId="1" applyFont="1" applyFill="1" applyBorder="1" applyAlignment="1">
      <alignment horizontal="center" vertical="top" wrapText="1"/>
    </xf>
    <xf numFmtId="0" fontId="12" fillId="2" borderId="4" xfId="1" applyFont="1" applyFill="1" applyBorder="1" applyAlignment="1">
      <alignment vertical="top"/>
    </xf>
    <xf numFmtId="0" fontId="12" fillId="2" borderId="5" xfId="1" applyFont="1" applyFill="1" applyBorder="1" applyAlignment="1">
      <alignment vertical="top"/>
    </xf>
    <xf numFmtId="0" fontId="6" fillId="2" borderId="11" xfId="1" applyFont="1" applyFill="1" applyBorder="1" applyAlignment="1">
      <alignment horizontal="justify" vertical="center" wrapText="1"/>
    </xf>
    <xf numFmtId="165" fontId="6" fillId="2" borderId="11" xfId="1" applyNumberFormat="1" applyFont="1" applyFill="1" applyBorder="1" applyAlignment="1">
      <alignment horizontal="center" vertical="center" wrapText="1"/>
    </xf>
    <xf numFmtId="165" fontId="6" fillId="2" borderId="10" xfId="1" applyNumberFormat="1" applyFont="1" applyFill="1" applyBorder="1" applyAlignment="1">
      <alignment horizontal="center" vertical="center" wrapText="1"/>
    </xf>
    <xf numFmtId="0" fontId="12" fillId="2" borderId="6" xfId="1" applyFont="1" applyFill="1" applyBorder="1" applyAlignment="1">
      <alignment vertical="top"/>
    </xf>
    <xf numFmtId="0" fontId="6" fillId="2" borderId="5" xfId="1" applyFont="1" applyFill="1" applyBorder="1" applyAlignment="1">
      <alignment horizontal="justify" vertical="center" wrapText="1"/>
    </xf>
    <xf numFmtId="165" fontId="6" fillId="2" borderId="5" xfId="1" applyNumberFormat="1" applyFont="1" applyFill="1" applyBorder="1" applyAlignment="1">
      <alignment horizontal="center" vertical="center" wrapText="1"/>
    </xf>
    <xf numFmtId="165" fontId="6" fillId="2" borderId="3" xfId="1" applyNumberFormat="1" applyFont="1" applyFill="1" applyBorder="1" applyAlignment="1">
      <alignment horizontal="center" vertical="center" wrapText="1"/>
    </xf>
    <xf numFmtId="0" fontId="6" fillId="2" borderId="6" xfId="1" applyFont="1" applyFill="1" applyBorder="1" applyAlignment="1">
      <alignment vertical="top"/>
    </xf>
    <xf numFmtId="165" fontId="6" fillId="2" borderId="4" xfId="1" applyNumberFormat="1" applyFont="1" applyFill="1" applyBorder="1" applyAlignment="1">
      <alignment horizontal="center" vertical="center" wrapText="1"/>
    </xf>
    <xf numFmtId="0" fontId="6" fillId="2" borderId="7" xfId="1" applyFont="1" applyFill="1" applyBorder="1" applyAlignment="1">
      <alignment vertical="top"/>
    </xf>
    <xf numFmtId="3" fontId="6" fillId="2" borderId="11" xfId="1"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6" fillId="2" borderId="3" xfId="1" applyNumberFormat="1" applyFont="1" applyFill="1" applyBorder="1" applyAlignment="1">
      <alignment horizontal="center" vertical="center" wrapText="1"/>
    </xf>
    <xf numFmtId="0" fontId="12" fillId="2" borderId="8" xfId="1" applyFont="1" applyFill="1" applyBorder="1" applyAlignment="1">
      <alignment vertical="top"/>
    </xf>
    <xf numFmtId="164" fontId="7" fillId="2" borderId="2" xfId="0" applyNumberFormat="1" applyFont="1" applyFill="1" applyBorder="1" applyAlignment="1">
      <alignment horizontal="justify" vertical="center" wrapText="1"/>
    </xf>
    <xf numFmtId="165" fontId="6" fillId="2" borderId="14" xfId="1" applyNumberFormat="1" applyFont="1" applyFill="1" applyBorder="1" applyAlignment="1">
      <alignment horizontal="center" vertical="center" wrapText="1"/>
    </xf>
    <xf numFmtId="0" fontId="6" fillId="2" borderId="9" xfId="1" applyFont="1" applyFill="1" applyBorder="1" applyAlignment="1">
      <alignment horizontal="center" vertical="top" wrapText="1"/>
    </xf>
    <xf numFmtId="3" fontId="6" fillId="2" borderId="7" xfId="1" applyNumberFormat="1" applyFont="1" applyFill="1" applyBorder="1" applyAlignment="1">
      <alignment horizontal="center" vertical="center" wrapText="1"/>
    </xf>
    <xf numFmtId="3" fontId="6" fillId="2" borderId="8" xfId="1" applyNumberFormat="1" applyFont="1" applyFill="1" applyBorder="1" applyAlignment="1">
      <alignment horizontal="center" vertical="center" wrapText="1"/>
    </xf>
    <xf numFmtId="0" fontId="12" fillId="2" borderId="0" xfId="1" applyFont="1" applyFill="1" applyAlignment="1">
      <alignment vertical="top"/>
    </xf>
    <xf numFmtId="0" fontId="12" fillId="2" borderId="7" xfId="1" applyFont="1" applyFill="1" applyBorder="1" applyAlignment="1">
      <alignment vertical="top"/>
    </xf>
    <xf numFmtId="0" fontId="6" fillId="2" borderId="7" xfId="1" applyFont="1" applyFill="1" applyBorder="1" applyAlignment="1">
      <alignment horizontal="justify" vertical="center" wrapText="1"/>
    </xf>
    <xf numFmtId="0" fontId="13" fillId="2" borderId="4" xfId="1" applyFont="1" applyFill="1" applyBorder="1" applyAlignment="1">
      <alignment vertical="top"/>
    </xf>
    <xf numFmtId="0" fontId="13" fillId="2" borderId="5" xfId="1" applyFont="1" applyFill="1" applyBorder="1" applyAlignment="1">
      <alignment vertical="top"/>
    </xf>
    <xf numFmtId="165" fontId="6" fillId="2" borderId="11" xfId="1" applyNumberFormat="1" applyFont="1" applyFill="1" applyBorder="1" applyAlignment="1">
      <alignment horizontal="center" vertical="center"/>
    </xf>
    <xf numFmtId="0" fontId="14" fillId="2" borderId="4" xfId="1" applyFont="1" applyFill="1" applyBorder="1" applyAlignment="1">
      <alignment vertical="top"/>
    </xf>
    <xf numFmtId="0" fontId="14" fillId="2" borderId="5" xfId="1" applyFont="1" applyFill="1" applyBorder="1" applyAlignment="1">
      <alignment vertical="top"/>
    </xf>
    <xf numFmtId="0" fontId="12" fillId="2" borderId="10" xfId="1" applyFont="1" applyFill="1" applyBorder="1" applyAlignment="1">
      <alignment vertical="top"/>
    </xf>
    <xf numFmtId="0" fontId="12" fillId="2" borderId="13" xfId="1" applyFont="1" applyFill="1" applyBorder="1" applyAlignment="1">
      <alignment vertical="top"/>
    </xf>
    <xf numFmtId="0" fontId="12" fillId="2" borderId="11" xfId="1" applyFont="1" applyFill="1" applyBorder="1" applyAlignment="1">
      <alignment vertical="top"/>
    </xf>
    <xf numFmtId="0" fontId="6" fillId="2" borderId="11" xfId="1" applyFont="1" applyFill="1" applyBorder="1" applyAlignment="1">
      <alignment horizontal="justify" vertical="top" wrapText="1"/>
    </xf>
    <xf numFmtId="0" fontId="12" fillId="2" borderId="15" xfId="1" applyFont="1" applyFill="1" applyBorder="1" applyAlignment="1">
      <alignment vertical="top"/>
    </xf>
    <xf numFmtId="3" fontId="6" fillId="2" borderId="5" xfId="1" applyNumberFormat="1" applyFont="1" applyFill="1" applyBorder="1" applyAlignment="1">
      <alignment horizontal="center" vertical="center" wrapText="1"/>
    </xf>
    <xf numFmtId="0" fontId="6" fillId="2" borderId="0" xfId="1" applyFont="1" applyFill="1" applyAlignment="1">
      <alignment horizontal="justify" vertical="top" wrapText="1"/>
    </xf>
    <xf numFmtId="0" fontId="14" fillId="2" borderId="4" xfId="1" applyFont="1" applyFill="1" applyBorder="1" applyAlignment="1">
      <alignment vertical="center"/>
    </xf>
    <xf numFmtId="0" fontId="14" fillId="2" borderId="5" xfId="1" applyFont="1" applyFill="1" applyBorder="1" applyAlignment="1">
      <alignment vertical="center"/>
    </xf>
    <xf numFmtId="0" fontId="6" fillId="2" borderId="8" xfId="1" applyFont="1" applyFill="1" applyBorder="1" applyAlignment="1">
      <alignment vertical="top"/>
    </xf>
    <xf numFmtId="0" fontId="6" fillId="2" borderId="0" xfId="1" applyFont="1" applyFill="1" applyAlignment="1">
      <alignment vertical="top"/>
    </xf>
    <xf numFmtId="164" fontId="6" fillId="2" borderId="11" xfId="0" applyNumberFormat="1" applyFont="1" applyFill="1" applyBorder="1" applyAlignment="1">
      <alignment vertical="center" wrapText="1"/>
    </xf>
    <xf numFmtId="0" fontId="6" fillId="2" borderId="11" xfId="1" applyFont="1" applyFill="1" applyBorder="1" applyAlignment="1">
      <alignment horizontal="center" vertical="center"/>
    </xf>
    <xf numFmtId="0" fontId="6" fillId="2" borderId="10" xfId="1" applyFont="1" applyFill="1" applyBorder="1" applyAlignment="1">
      <alignment horizontal="center" vertical="center"/>
    </xf>
    <xf numFmtId="164" fontId="7" fillId="2" borderId="4" xfId="0" applyNumberFormat="1" applyFont="1" applyFill="1" applyBorder="1" applyAlignment="1">
      <alignment horizontal="left" vertical="center" wrapText="1"/>
    </xf>
    <xf numFmtId="164" fontId="7" fillId="2" borderId="5" xfId="0" applyNumberFormat="1" applyFont="1" applyFill="1" applyBorder="1" applyAlignment="1">
      <alignment horizontal="left" vertical="center" wrapText="1"/>
    </xf>
    <xf numFmtId="0" fontId="12" fillId="2" borderId="12" xfId="1" applyFont="1" applyFill="1" applyBorder="1" applyAlignment="1">
      <alignment vertical="top"/>
    </xf>
    <xf numFmtId="0" fontId="6" fillId="2" borderId="7" xfId="1" applyFont="1" applyFill="1" applyBorder="1" applyAlignment="1">
      <alignment horizontal="justify" vertical="top" wrapText="1"/>
    </xf>
    <xf numFmtId="0" fontId="6" fillId="2" borderId="5" xfId="1" applyFont="1" applyFill="1" applyBorder="1" applyAlignment="1">
      <alignment horizontal="justify" vertical="top" wrapText="1"/>
    </xf>
    <xf numFmtId="0" fontId="6" fillId="2" borderId="2" xfId="1" applyFont="1" applyFill="1" applyBorder="1" applyAlignment="1">
      <alignment horizontal="justify" vertical="top" wrapText="1"/>
    </xf>
    <xf numFmtId="4" fontId="6" fillId="2" borderId="2" xfId="1" applyNumberFormat="1" applyFont="1" applyFill="1" applyBorder="1" applyAlignment="1">
      <alignment horizontal="center" vertical="center" wrapText="1"/>
    </xf>
    <xf numFmtId="4" fontId="6" fillId="2" borderId="9" xfId="1" applyNumberFormat="1" applyFont="1" applyFill="1" applyBorder="1" applyAlignment="1">
      <alignment horizontal="center" vertical="center" wrapText="1"/>
    </xf>
    <xf numFmtId="0" fontId="6" fillId="2" borderId="6" xfId="1" applyFont="1" applyFill="1" applyBorder="1" applyAlignment="1">
      <alignment horizontal="justify" vertical="top" wrapText="1"/>
    </xf>
    <xf numFmtId="3" fontId="6" fillId="2" borderId="2"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4" fontId="6" fillId="2" borderId="7" xfId="1" applyNumberFormat="1" applyFont="1" applyFill="1" applyBorder="1" applyAlignment="1">
      <alignment horizontal="center" vertical="center" wrapText="1"/>
    </xf>
    <xf numFmtId="0" fontId="6" fillId="2" borderId="13" xfId="1" applyFont="1" applyFill="1" applyBorder="1" applyAlignment="1">
      <alignment horizontal="justify" vertical="top" wrapText="1"/>
    </xf>
    <xf numFmtId="0" fontId="6" fillId="2" borderId="12" xfId="1" applyFont="1" applyFill="1" applyBorder="1" applyAlignment="1">
      <alignment horizontal="center" vertical="top" wrapText="1"/>
    </xf>
    <xf numFmtId="0" fontId="6" fillId="2" borderId="12" xfId="1" applyFont="1" applyFill="1" applyBorder="1" applyAlignment="1">
      <alignment horizontal="justify" vertical="top" wrapText="1"/>
    </xf>
    <xf numFmtId="0" fontId="6" fillId="2" borderId="2" xfId="1" applyFont="1" applyFill="1" applyBorder="1" applyAlignment="1">
      <alignment horizontal="justify" vertical="center" wrapText="1"/>
    </xf>
    <xf numFmtId="0" fontId="6" fillId="2" borderId="2" xfId="1" applyFont="1" applyFill="1" applyBorder="1" applyAlignment="1">
      <alignment horizontal="center" vertical="top" wrapText="1"/>
    </xf>
    <xf numFmtId="0" fontId="6" fillId="2" borderId="7" xfId="1" applyFont="1" applyFill="1" applyBorder="1" applyAlignment="1">
      <alignment horizontal="center" vertical="top" wrapText="1"/>
    </xf>
    <xf numFmtId="0" fontId="6" fillId="2" borderId="1" xfId="1" applyFont="1" applyFill="1" applyBorder="1" applyAlignment="1">
      <alignment horizontal="right" vertical="top" wrapText="1"/>
    </xf>
    <xf numFmtId="0" fontId="6" fillId="2" borderId="4" xfId="1" applyFont="1" applyFill="1" applyBorder="1" applyAlignment="1">
      <alignment vertical="top"/>
    </xf>
    <xf numFmtId="0" fontId="6" fillId="2" borderId="5" xfId="1" applyFont="1" applyFill="1" applyBorder="1" applyAlignment="1">
      <alignment vertical="top"/>
    </xf>
    <xf numFmtId="0" fontId="6" fillId="2" borderId="0" xfId="0" applyFont="1" applyFill="1" applyAlignment="1">
      <alignment horizontal="justify" vertical="top"/>
    </xf>
    <xf numFmtId="0" fontId="6" fillId="2" borderId="6" xfId="1" applyFont="1" applyFill="1" applyBorder="1" applyAlignment="1">
      <alignment horizontal="right" vertical="top" wrapText="1"/>
    </xf>
    <xf numFmtId="0" fontId="6" fillId="2" borderId="0" xfId="1" applyFont="1" applyFill="1" applyAlignment="1">
      <alignment horizontal="justify" vertical="top"/>
    </xf>
    <xf numFmtId="0" fontId="13" fillId="2" borderId="8" xfId="1" applyFont="1" applyFill="1" applyBorder="1" applyAlignment="1">
      <alignment vertical="top"/>
    </xf>
    <xf numFmtId="0" fontId="6" fillId="2" borderId="14" xfId="1" applyFont="1" applyFill="1" applyBorder="1" applyAlignment="1">
      <alignment vertical="top"/>
    </xf>
    <xf numFmtId="0" fontId="6" fillId="2" borderId="2" xfId="1" applyFont="1" applyFill="1" applyBorder="1" applyAlignment="1">
      <alignment vertical="top"/>
    </xf>
    <xf numFmtId="0" fontId="8" fillId="2" borderId="0" xfId="1" applyFont="1" applyFill="1" applyAlignment="1">
      <alignment horizontal="justify" vertical="top" wrapText="1"/>
    </xf>
    <xf numFmtId="164" fontId="7" fillId="2" borderId="7" xfId="0" applyNumberFormat="1" applyFont="1" applyFill="1" applyBorder="1" applyAlignment="1">
      <alignment horizontal="justify" vertical="center" wrapText="1"/>
    </xf>
    <xf numFmtId="164" fontId="7" fillId="2" borderId="11" xfId="0" applyNumberFormat="1" applyFont="1" applyFill="1" applyBorder="1" applyAlignment="1">
      <alignment vertical="center" wrapText="1"/>
    </xf>
    <xf numFmtId="0" fontId="6" fillId="2" borderId="13" xfId="1" applyFont="1" applyFill="1" applyBorder="1" applyAlignment="1">
      <alignment vertical="top"/>
    </xf>
    <xf numFmtId="0" fontId="6" fillId="2" borderId="11" xfId="1" applyFont="1" applyFill="1" applyBorder="1" applyAlignment="1">
      <alignment vertical="top"/>
    </xf>
    <xf numFmtId="0" fontId="13" fillId="2" borderId="14" xfId="1" applyFont="1" applyFill="1" applyBorder="1" applyAlignment="1">
      <alignment horizontal="justify" vertical="center" wrapText="1"/>
    </xf>
    <xf numFmtId="0" fontId="13" fillId="2" borderId="0" xfId="1" applyFont="1" applyFill="1" applyAlignment="1">
      <alignment horizontal="justify" vertical="center" wrapText="1"/>
    </xf>
    <xf numFmtId="0" fontId="6" fillId="2" borderId="12" xfId="0" applyFont="1" applyFill="1" applyBorder="1" applyAlignment="1">
      <alignment horizontal="right" vertical="center"/>
    </xf>
    <xf numFmtId="0" fontId="13" fillId="2" borderId="13" xfId="1" applyFont="1" applyFill="1" applyBorder="1" applyAlignment="1">
      <alignment horizontal="justify" vertical="center" wrapText="1"/>
    </xf>
    <xf numFmtId="0" fontId="6" fillId="2" borderId="8" xfId="1" applyFont="1" applyFill="1" applyBorder="1" applyAlignment="1">
      <alignment horizontal="justify" vertical="center" wrapText="1"/>
    </xf>
    <xf numFmtId="164" fontId="7" fillId="2" borderId="12" xfId="0" applyNumberFormat="1" applyFont="1" applyFill="1" applyBorder="1" applyAlignment="1">
      <alignment horizontal="left" vertical="center" wrapText="1"/>
    </xf>
    <xf numFmtId="164" fontId="7" fillId="2" borderId="13" xfId="0" applyNumberFormat="1" applyFont="1" applyFill="1" applyBorder="1" applyAlignment="1">
      <alignment horizontal="left" vertical="center" wrapText="1"/>
    </xf>
    <xf numFmtId="164" fontId="7" fillId="2" borderId="11" xfId="0" applyNumberFormat="1" applyFont="1" applyFill="1" applyBorder="1" applyAlignment="1">
      <alignment horizontal="left" vertical="center" wrapText="1"/>
    </xf>
    <xf numFmtId="0" fontId="0" fillId="2" borderId="8" xfId="0" applyFont="1" applyFill="1" applyBorder="1"/>
    <xf numFmtId="0" fontId="6" fillId="2" borderId="8" xfId="1" applyFont="1" applyFill="1" applyBorder="1" applyAlignment="1">
      <alignment horizontal="right" vertical="top" wrapText="1"/>
    </xf>
    <xf numFmtId="164" fontId="7" fillId="2" borderId="15" xfId="0" applyNumberFormat="1" applyFont="1" applyFill="1" applyBorder="1" applyAlignment="1">
      <alignment horizontal="left" vertical="center" wrapText="1"/>
    </xf>
    <xf numFmtId="0" fontId="6" fillId="2" borderId="8" xfId="1" applyFont="1" applyFill="1" applyBorder="1" applyAlignment="1">
      <alignment horizontal="right" vertical="top" wrapText="1"/>
    </xf>
    <xf numFmtId="0" fontId="6" fillId="2" borderId="3" xfId="1" applyFont="1" applyFill="1" applyBorder="1" applyAlignment="1">
      <alignment horizontal="justify" vertical="center" wrapText="1"/>
    </xf>
    <xf numFmtId="0" fontId="6" fillId="2" borderId="8" xfId="1" applyFont="1" applyFill="1" applyBorder="1" applyAlignment="1">
      <alignment horizontal="left" vertical="top" wrapText="1"/>
    </xf>
    <xf numFmtId="0" fontId="6" fillId="2" borderId="14" xfId="1" applyFont="1" applyFill="1" applyBorder="1" applyAlignment="1">
      <alignment horizontal="center" vertical="top" wrapText="1"/>
    </xf>
    <xf numFmtId="0" fontId="16" fillId="2" borderId="6" xfId="1" applyFont="1" applyFill="1" applyBorder="1" applyAlignment="1">
      <alignment horizontal="center" vertical="top" wrapText="1"/>
    </xf>
    <xf numFmtId="0" fontId="16" fillId="2" borderId="8" xfId="1" applyFont="1" applyFill="1" applyBorder="1" applyAlignment="1">
      <alignment horizontal="justify" vertical="top" wrapText="1"/>
    </xf>
    <xf numFmtId="0" fontId="16" fillId="2" borderId="6" xfId="1" applyFont="1" applyFill="1" applyBorder="1" applyAlignment="1">
      <alignment horizontal="center" vertical="top" wrapText="1"/>
    </xf>
    <xf numFmtId="0" fontId="16" fillId="2" borderId="7" xfId="1" applyFont="1" applyFill="1" applyBorder="1" applyAlignment="1">
      <alignment horizontal="center" vertical="top" wrapText="1"/>
    </xf>
    <xf numFmtId="0" fontId="16" fillId="2" borderId="0" xfId="1" applyFont="1" applyFill="1" applyAlignment="1">
      <alignment horizontal="center" vertical="top" wrapText="1"/>
    </xf>
    <xf numFmtId="0" fontId="16" fillId="2" borderId="0" xfId="1" applyFont="1" applyFill="1" applyAlignment="1">
      <alignment vertical="top" wrapText="1"/>
    </xf>
    <xf numFmtId="0" fontId="16" fillId="2" borderId="6" xfId="1" applyFont="1" applyFill="1" applyBorder="1" applyAlignment="1">
      <alignment vertical="top" wrapText="1"/>
    </xf>
    <xf numFmtId="0" fontId="16" fillId="2" borderId="7" xfId="1" applyFont="1" applyFill="1" applyBorder="1" applyAlignment="1">
      <alignment vertical="top" wrapText="1"/>
    </xf>
    <xf numFmtId="0" fontId="6" fillId="2" borderId="13" xfId="1" applyFont="1" applyFill="1" applyBorder="1" applyAlignment="1">
      <alignment horizontal="justify" vertical="top" wrapText="1"/>
    </xf>
    <xf numFmtId="0" fontId="16" fillId="2" borderId="12" xfId="1" applyFont="1" applyFill="1" applyBorder="1" applyAlignment="1">
      <alignment horizontal="center" vertical="top" wrapText="1"/>
    </xf>
    <xf numFmtId="0" fontId="16" fillId="2" borderId="10" xfId="1" applyFont="1" applyFill="1" applyBorder="1" applyAlignment="1">
      <alignment horizontal="justify" vertical="top" wrapText="1"/>
    </xf>
    <xf numFmtId="0" fontId="16" fillId="2" borderId="13" xfId="1" applyFont="1" applyFill="1" applyBorder="1" applyAlignment="1">
      <alignment vertical="top" wrapText="1"/>
    </xf>
    <xf numFmtId="0" fontId="16" fillId="2" borderId="12" xfId="1" applyFont="1" applyFill="1" applyBorder="1" applyAlignment="1">
      <alignment vertical="top" wrapText="1"/>
    </xf>
    <xf numFmtId="0" fontId="16" fillId="2" borderId="11" xfId="1" applyFont="1" applyFill="1" applyBorder="1" applyAlignment="1">
      <alignment vertical="top" wrapText="1"/>
    </xf>
    <xf numFmtId="0" fontId="6" fillId="2" borderId="1" xfId="1" applyFont="1" applyFill="1" applyBorder="1" applyAlignment="1">
      <alignment horizontal="center"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13" xfId="0" applyFont="1" applyFill="1" applyBorder="1" applyAlignment="1">
      <alignment horizontal="center" vertical="top" wrapText="1"/>
    </xf>
    <xf numFmtId="0" fontId="6" fillId="2" borderId="11" xfId="1" applyFont="1" applyFill="1" applyBorder="1" applyAlignment="1">
      <alignment horizontal="center" vertical="top" wrapText="1"/>
    </xf>
    <xf numFmtId="164" fontId="6" fillId="2" borderId="5" xfId="0" applyNumberFormat="1" applyFont="1" applyFill="1" applyBorder="1" applyAlignment="1">
      <alignment vertical="center" wrapText="1"/>
    </xf>
    <xf numFmtId="164" fontId="6" fillId="2" borderId="9" xfId="0" applyNumberFormat="1" applyFont="1" applyFill="1" applyBorder="1" applyAlignment="1">
      <alignment horizontal="center" vertical="center" wrapText="1"/>
    </xf>
    <xf numFmtId="0" fontId="6" fillId="2" borderId="14" xfId="1" applyFont="1" applyFill="1" applyBorder="1" applyAlignment="1">
      <alignment horizontal="justify" vertical="center" wrapText="1"/>
    </xf>
    <xf numFmtId="0" fontId="6" fillId="2" borderId="10" xfId="1" applyFont="1" applyFill="1" applyBorder="1" applyAlignment="1">
      <alignment horizontal="center" vertical="top" wrapText="1"/>
    </xf>
    <xf numFmtId="0" fontId="6" fillId="2" borderId="11" xfId="1" applyFont="1" applyFill="1" applyBorder="1" applyAlignment="1">
      <alignment horizontal="left" vertical="top" wrapText="1"/>
    </xf>
    <xf numFmtId="0" fontId="7" fillId="2" borderId="14" xfId="1" applyFont="1" applyFill="1" applyBorder="1" applyAlignment="1">
      <alignment horizontal="right" vertical="top" wrapText="1"/>
    </xf>
    <xf numFmtId="0" fontId="6" fillId="2" borderId="0" xfId="1" applyFont="1" applyFill="1" applyAlignment="1">
      <alignment horizontal="right" vertical="top" wrapText="1"/>
    </xf>
    <xf numFmtId="0" fontId="7" fillId="2" borderId="0" xfId="1" applyFont="1" applyFill="1" applyAlignment="1">
      <alignment horizontal="right" vertical="top" wrapText="1"/>
    </xf>
    <xf numFmtId="0" fontId="7" fillId="2" borderId="0" xfId="1" applyFont="1" applyFill="1" applyAlignment="1">
      <alignment horizontal="right" vertical="top" wrapText="1"/>
    </xf>
    <xf numFmtId="0" fontId="7" fillId="2" borderId="12" xfId="1" applyFont="1" applyFill="1" applyBorder="1" applyAlignment="1">
      <alignment horizontal="center" vertical="top" wrapText="1"/>
    </xf>
    <xf numFmtId="0" fontId="7" fillId="2" borderId="13" xfId="1" applyFont="1" applyFill="1" applyBorder="1" applyAlignment="1">
      <alignment horizontal="justify" vertical="top" wrapText="1"/>
    </xf>
    <xf numFmtId="0" fontId="7" fillId="2" borderId="13" xfId="1" applyFont="1" applyFill="1" applyBorder="1" applyAlignment="1">
      <alignment horizontal="center" vertical="top" wrapText="1"/>
    </xf>
    <xf numFmtId="0" fontId="7" fillId="2" borderId="13" xfId="1" applyFont="1" applyFill="1" applyBorder="1" applyAlignment="1">
      <alignment horizontal="right" vertical="center" wrapText="1"/>
    </xf>
    <xf numFmtId="0" fontId="6" fillId="2" borderId="13" xfId="1" applyFont="1" applyFill="1" applyBorder="1" applyAlignment="1">
      <alignment horizontal="center" vertical="top" wrapText="1"/>
    </xf>
    <xf numFmtId="0" fontId="7" fillId="2" borderId="13" xfId="1" applyFont="1" applyFill="1" applyBorder="1" applyAlignment="1">
      <alignment horizontal="left" vertical="top" wrapText="1"/>
    </xf>
    <xf numFmtId="0" fontId="7" fillId="2" borderId="13"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3" xfId="1" applyFont="1" applyFill="1" applyBorder="1" applyAlignment="1">
      <alignment horizontal="left" vertical="center"/>
    </xf>
    <xf numFmtId="0" fontId="7" fillId="2" borderId="11" xfId="1" applyFont="1" applyFill="1" applyBorder="1" applyAlignment="1">
      <alignment horizontal="left" vertical="center"/>
    </xf>
    <xf numFmtId="164" fontId="7" fillId="2" borderId="4" xfId="0" applyNumberFormat="1" applyFont="1" applyFill="1" applyBorder="1" applyAlignment="1">
      <alignment horizontal="left" vertical="center" wrapText="1"/>
    </xf>
    <xf numFmtId="164" fontId="7" fillId="2" borderId="5" xfId="0" applyNumberFormat="1" applyFont="1" applyFill="1" applyBorder="1" applyAlignment="1">
      <alignment horizontal="left" vertical="center" wrapText="1"/>
    </xf>
    <xf numFmtId="0" fontId="16" fillId="2" borderId="13" xfId="1" applyFont="1" applyFill="1" applyBorder="1" applyAlignment="1">
      <alignment horizontal="center" vertical="top" wrapText="1"/>
    </xf>
    <xf numFmtId="0" fontId="16" fillId="2" borderId="9" xfId="1" applyFont="1" applyFill="1" applyBorder="1" applyAlignment="1">
      <alignment horizontal="center" vertical="top" wrapText="1"/>
    </xf>
    <xf numFmtId="0" fontId="16" fillId="2" borderId="8" xfId="1" applyFont="1" applyFill="1" applyBorder="1" applyAlignment="1">
      <alignment horizontal="center" vertical="top" wrapText="1"/>
    </xf>
    <xf numFmtId="0" fontId="16" fillId="2" borderId="8" xfId="1" applyFont="1" applyFill="1" applyBorder="1" applyAlignment="1">
      <alignment horizontal="center" vertical="top" wrapText="1"/>
    </xf>
    <xf numFmtId="0" fontId="16" fillId="2" borderId="6" xfId="1" applyFont="1" applyFill="1" applyBorder="1" applyAlignment="1">
      <alignment horizontal="justify" vertical="top" wrapText="1"/>
    </xf>
    <xf numFmtId="0" fontId="16" fillId="2" borderId="0" xfId="1" applyFont="1" applyFill="1" applyAlignment="1">
      <alignment horizontal="justify" vertical="top" wrapText="1"/>
    </xf>
    <xf numFmtId="0" fontId="6" fillId="2" borderId="10" xfId="1" applyFont="1" applyFill="1" applyBorder="1" applyAlignment="1">
      <alignment horizontal="center" vertical="top" wrapText="1"/>
    </xf>
    <xf numFmtId="0" fontId="16" fillId="2" borderId="13" xfId="1" applyFont="1" applyFill="1" applyBorder="1" applyAlignment="1">
      <alignment horizontal="justify" vertical="top" wrapText="1"/>
    </xf>
    <xf numFmtId="0" fontId="16" fillId="2" borderId="10" xfId="1" applyFont="1" applyFill="1" applyBorder="1" applyAlignment="1">
      <alignment horizontal="center" vertical="top" wrapText="1"/>
    </xf>
    <xf numFmtId="0" fontId="16" fillId="2" borderId="12" xfId="1" applyFont="1" applyFill="1" applyBorder="1" applyAlignment="1">
      <alignment horizontal="justify" vertical="top" wrapText="1"/>
    </xf>
    <xf numFmtId="0" fontId="7" fillId="2" borderId="2" xfId="1" applyFont="1" applyFill="1" applyBorder="1" applyAlignment="1">
      <alignment horizontal="right" vertical="center" wrapText="1"/>
    </xf>
    <xf numFmtId="0" fontId="7" fillId="2" borderId="14" xfId="0" applyFont="1" applyFill="1" applyBorder="1" applyAlignment="1">
      <alignment horizontal="right" vertical="center" wrapText="1"/>
    </xf>
    <xf numFmtId="4" fontId="7" fillId="2" borderId="14" xfId="0" applyNumberFormat="1" applyFont="1" applyFill="1" applyBorder="1" applyAlignment="1">
      <alignment horizontal="center" vertical="center" wrapText="1"/>
    </xf>
    <xf numFmtId="0" fontId="7" fillId="2" borderId="1" xfId="1" applyFont="1" applyFill="1" applyBorder="1" applyAlignment="1">
      <alignment horizontal="left" vertical="top" wrapText="1"/>
    </xf>
    <xf numFmtId="4" fontId="10" fillId="2" borderId="7" xfId="1" applyNumberFormat="1" applyFont="1" applyFill="1" applyBorder="1" applyAlignment="1">
      <alignment horizontal="center" vertical="center" wrapText="1"/>
    </xf>
    <xf numFmtId="4" fontId="7" fillId="2" borderId="0" xfId="0" applyNumberFormat="1" applyFont="1" applyFill="1" applyAlignment="1">
      <alignment horizontal="center" vertical="center" wrapText="1"/>
    </xf>
    <xf numFmtId="0" fontId="7" fillId="2" borderId="6" xfId="1" applyFont="1" applyFill="1" applyBorder="1" applyAlignment="1">
      <alignment horizontal="left" vertical="top" wrapText="1"/>
    </xf>
    <xf numFmtId="165" fontId="7" fillId="2" borderId="6" xfId="0" applyNumberFormat="1" applyFont="1" applyFill="1" applyBorder="1" applyAlignment="1">
      <alignment horizontal="center" vertical="center" wrapText="1"/>
    </xf>
    <xf numFmtId="0" fontId="7" fillId="2" borderId="0" xfId="1" applyFont="1" applyFill="1" applyAlignment="1">
      <alignment horizontal="right" vertical="center" wrapText="1"/>
    </xf>
    <xf numFmtId="0" fontId="7" fillId="2" borderId="7" xfId="1" applyFont="1" applyFill="1" applyBorder="1" applyAlignment="1">
      <alignment horizontal="right" vertical="center" wrapText="1"/>
    </xf>
    <xf numFmtId="0" fontId="7" fillId="2" borderId="0" xfId="0" applyFont="1" applyFill="1" applyAlignment="1">
      <alignment horizontal="right" vertical="center" wrapText="1"/>
    </xf>
    <xf numFmtId="4" fontId="7" fillId="2" borderId="13" xfId="0" applyNumberFormat="1"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0" fontId="7" fillId="2" borderId="1" xfId="1" applyFont="1" applyFill="1" applyBorder="1" applyAlignment="1">
      <alignment horizontal="left" vertical="center" wrapText="1"/>
    </xf>
    <xf numFmtId="0" fontId="7" fillId="2" borderId="4" xfId="1" applyFont="1" applyFill="1" applyBorder="1" applyAlignment="1">
      <alignment horizontal="left" vertical="center"/>
    </xf>
    <xf numFmtId="0" fontId="7" fillId="2" borderId="5" xfId="1" applyFont="1" applyFill="1" applyBorder="1" applyAlignment="1">
      <alignment horizontal="left" vertical="center"/>
    </xf>
    <xf numFmtId="0" fontId="6" fillId="2" borderId="9" xfId="1" applyFont="1" applyFill="1" applyBorder="1" applyAlignment="1">
      <alignment horizontal="left" vertical="top" wrapText="1"/>
    </xf>
    <xf numFmtId="0" fontId="6" fillId="2" borderId="4" xfId="1" applyFont="1" applyFill="1" applyBorder="1" applyAlignment="1">
      <alignment horizontal="left" vertical="center"/>
    </xf>
    <xf numFmtId="167" fontId="6" fillId="2" borderId="4" xfId="1" applyNumberFormat="1" applyFont="1" applyFill="1" applyBorder="1" applyAlignment="1">
      <alignment vertical="center" wrapText="1"/>
    </xf>
    <xf numFmtId="0" fontId="5" fillId="2" borderId="5" xfId="0" applyFont="1" applyFill="1" applyBorder="1" applyAlignment="1">
      <alignment vertical="center" wrapText="1"/>
    </xf>
    <xf numFmtId="167" fontId="6" fillId="2" borderId="8" xfId="1" applyNumberFormat="1" applyFont="1" applyFill="1" applyBorder="1" applyAlignment="1">
      <alignment horizontal="center" vertical="center" wrapText="1"/>
    </xf>
    <xf numFmtId="167" fontId="6"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4" fontId="6" fillId="2" borderId="8" xfId="1" applyNumberFormat="1" applyFont="1" applyFill="1" applyBorder="1" applyAlignment="1">
      <alignment horizontal="center" vertical="center" wrapText="1"/>
    </xf>
    <xf numFmtId="167" fontId="6" fillId="2" borderId="4" xfId="1" applyNumberFormat="1" applyFont="1" applyFill="1" applyBorder="1" applyAlignment="1">
      <alignment horizontal="center" vertical="top" wrapText="1"/>
    </xf>
    <xf numFmtId="0" fontId="6" fillId="2" borderId="5" xfId="1" applyFont="1" applyFill="1" applyBorder="1" applyAlignment="1">
      <alignment horizontal="center" vertical="top" wrapText="1"/>
    </xf>
    <xf numFmtId="164" fontId="6" fillId="2" borderId="8" xfId="0" applyNumberFormat="1" applyFont="1" applyFill="1" applyBorder="1" applyAlignment="1">
      <alignment horizontal="justify" vertical="center" wrapText="1"/>
    </xf>
    <xf numFmtId="167" fontId="6" fillId="2" borderId="8" xfId="1" applyNumberFormat="1" applyFont="1" applyFill="1" applyBorder="1" applyAlignment="1">
      <alignment horizontal="justify" vertical="center" wrapText="1"/>
    </xf>
    <xf numFmtId="167" fontId="6" fillId="2" borderId="10" xfId="1" applyNumberFormat="1" applyFont="1" applyFill="1" applyBorder="1" applyAlignment="1">
      <alignment horizontal="justify" vertical="center" wrapTex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4" fontId="6" fillId="2" borderId="3" xfId="1" applyNumberFormat="1" applyFont="1" applyFill="1" applyBorder="1" applyAlignment="1">
      <alignment horizontal="center" vertical="center" wrapText="1"/>
    </xf>
    <xf numFmtId="164" fontId="7" fillId="2" borderId="0" xfId="0" applyNumberFormat="1" applyFont="1" applyFill="1" applyAlignment="1">
      <alignment horizontal="justify" vertical="center" wrapText="1"/>
    </xf>
    <xf numFmtId="4" fontId="6" fillId="2" borderId="0" xfId="1" applyNumberFormat="1" applyFont="1" applyFill="1" applyAlignment="1">
      <alignment horizontal="center" vertical="center" wrapText="1"/>
    </xf>
    <xf numFmtId="0" fontId="5" fillId="2" borderId="12" xfId="0" applyFont="1" applyFill="1" applyBorder="1"/>
    <xf numFmtId="164" fontId="7" fillId="2" borderId="13" xfId="0" applyNumberFormat="1" applyFont="1" applyFill="1" applyBorder="1" applyAlignment="1">
      <alignment horizontal="justify" vertical="center" wrapText="1"/>
    </xf>
    <xf numFmtId="4" fontId="6" fillId="2" borderId="13" xfId="1" applyNumberFormat="1" applyFont="1" applyFill="1" applyBorder="1" applyAlignment="1">
      <alignment horizontal="center" vertical="center" wrapText="1"/>
    </xf>
    <xf numFmtId="0" fontId="6" fillId="2" borderId="6" xfId="0" applyFont="1" applyFill="1" applyBorder="1" applyAlignment="1">
      <alignment vertical="center"/>
    </xf>
    <xf numFmtId="0" fontId="7" fillId="2" borderId="2" xfId="0" applyFont="1" applyFill="1" applyBorder="1" applyAlignment="1">
      <alignment vertical="center"/>
    </xf>
    <xf numFmtId="0" fontId="7" fillId="2" borderId="7" xfId="0" applyFont="1" applyFill="1" applyBorder="1" applyAlignment="1">
      <alignment vertical="center"/>
    </xf>
    <xf numFmtId="0" fontId="7" fillId="2" borderId="14" xfId="0" applyFont="1" applyFill="1" applyBorder="1" applyAlignment="1">
      <alignment vertical="center"/>
    </xf>
    <xf numFmtId="0" fontId="7" fillId="2" borderId="11" xfId="0" applyFont="1" applyFill="1" applyBorder="1" applyAlignment="1">
      <alignment vertical="center"/>
    </xf>
    <xf numFmtId="0" fontId="11" fillId="2" borderId="6"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7" xfId="1" applyFont="1" applyFill="1" applyBorder="1" applyAlignment="1">
      <alignment horizontal="center" vertical="center" wrapText="1"/>
    </xf>
    <xf numFmtId="0" fontId="11" fillId="2" borderId="1"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3" fillId="2" borderId="4" xfId="1" applyFont="1" applyFill="1" applyBorder="1" applyAlignment="1">
      <alignment horizontal="left" vertical="top"/>
    </xf>
    <xf numFmtId="0" fontId="3" fillId="2" borderId="5" xfId="1" applyFont="1" applyFill="1" applyBorder="1" applyAlignment="1">
      <alignment horizontal="left" vertical="top"/>
    </xf>
    <xf numFmtId="0" fontId="3" fillId="2" borderId="0" xfId="1" applyFont="1" applyFill="1" applyAlignment="1">
      <alignment horizontal="left" vertical="top"/>
    </xf>
    <xf numFmtId="0" fontId="6" fillId="2" borderId="2" xfId="1" applyFont="1" applyFill="1" applyBorder="1" applyAlignment="1">
      <alignment horizontal="center" vertical="top" wrapText="1"/>
    </xf>
    <xf numFmtId="164" fontId="6" fillId="2" borderId="2" xfId="0" applyNumberFormat="1" applyFont="1" applyFill="1" applyBorder="1" applyAlignment="1">
      <alignment vertical="center" wrapText="1"/>
    </xf>
    <xf numFmtId="0" fontId="6" fillId="2" borderId="13" xfId="0" applyFont="1" applyFill="1" applyBorder="1" applyAlignment="1">
      <alignment vertical="top" wrapText="1"/>
    </xf>
    <xf numFmtId="0" fontId="6" fillId="2" borderId="6" xfId="0" applyFont="1" applyFill="1" applyBorder="1" applyAlignment="1">
      <alignment vertical="top" wrapText="1"/>
    </xf>
    <xf numFmtId="0" fontId="6" fillId="2" borderId="10" xfId="0" applyFont="1" applyFill="1" applyBorder="1" applyAlignment="1">
      <alignment vertical="top" wrapText="1"/>
    </xf>
    <xf numFmtId="0" fontId="6" fillId="2" borderId="12" xfId="0" applyFont="1" applyFill="1" applyBorder="1" applyAlignment="1">
      <alignment vertical="top" wrapText="1"/>
    </xf>
    <xf numFmtId="0" fontId="5" fillId="2" borderId="0" xfId="0" applyFont="1" applyFill="1" applyAlignment="1">
      <alignment horizontal="center" vertical="top" wrapText="1"/>
    </xf>
    <xf numFmtId="0" fontId="6" fillId="2" borderId="14" xfId="1" applyFont="1" applyFill="1" applyBorder="1" applyAlignment="1">
      <alignment horizontal="justify" vertical="top" wrapText="1"/>
    </xf>
    <xf numFmtId="164" fontId="7" fillId="2" borderId="14" xfId="0" applyNumberFormat="1"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6" fillId="2" borderId="0" xfId="0" applyFont="1" applyFill="1" applyAlignment="1">
      <alignment horizontal="justify" vertical="top" wrapText="1"/>
    </xf>
    <xf numFmtId="0" fontId="6" fillId="2" borderId="0" xfId="1" applyFont="1" applyFill="1" applyAlignment="1">
      <alignment horizontal="right" vertical="center" wrapText="1"/>
    </xf>
    <xf numFmtId="164" fontId="7" fillId="2" borderId="0" xfId="0" applyNumberFormat="1" applyFont="1" applyFill="1" applyAlignment="1">
      <alignment vertical="center" wrapText="1"/>
    </xf>
    <xf numFmtId="0" fontId="7" fillId="2" borderId="0" xfId="1" applyFont="1" applyFill="1" applyAlignment="1">
      <alignment vertical="top" wrapText="1"/>
    </xf>
    <xf numFmtId="0" fontId="6" fillId="2" borderId="13" xfId="0" applyFont="1" applyFill="1" applyBorder="1" applyAlignment="1">
      <alignment horizontal="justify" vertical="top" wrapText="1"/>
    </xf>
    <xf numFmtId="0" fontId="6" fillId="2" borderId="13" xfId="1" applyFont="1" applyFill="1" applyBorder="1" applyAlignment="1">
      <alignment horizontal="right" vertical="center" wrapText="1"/>
    </xf>
    <xf numFmtId="164" fontId="7" fillId="2" borderId="13" xfId="0" applyNumberFormat="1" applyFont="1" applyFill="1" applyBorder="1" applyAlignment="1">
      <alignment vertical="center" wrapText="1"/>
    </xf>
    <xf numFmtId="0" fontId="7" fillId="2" borderId="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3"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5" fillId="2" borderId="0" xfId="0" applyFont="1" applyFill="1" applyAlignment="1">
      <alignment vertical="top" wrapText="1"/>
    </xf>
    <xf numFmtId="0" fontId="17" fillId="2" borderId="1" xfId="0" applyFont="1" applyFill="1" applyBorder="1" applyAlignment="1">
      <alignment vertical="top" wrapText="1"/>
    </xf>
    <xf numFmtId="0" fontId="17" fillId="2" borderId="14" xfId="0" applyFont="1" applyFill="1" applyBorder="1" applyAlignment="1">
      <alignment vertical="top" wrapText="1"/>
    </xf>
    <xf numFmtId="164" fontId="3" fillId="2" borderId="1" xfId="0" applyNumberFormat="1"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17" fillId="2" borderId="6" xfId="0" applyFont="1" applyFill="1" applyBorder="1" applyAlignment="1">
      <alignment vertical="top" wrapText="1"/>
    </xf>
    <xf numFmtId="0" fontId="17" fillId="2" borderId="0" xfId="0" applyFont="1" applyFill="1" applyAlignment="1">
      <alignment vertical="top" wrapText="1"/>
    </xf>
    <xf numFmtId="0" fontId="3" fillId="2" borderId="0" xfId="1" applyFont="1" applyFill="1" applyAlignment="1">
      <alignment horizontal="justify" vertical="top" wrapText="1"/>
    </xf>
    <xf numFmtId="0" fontId="3" fillId="2" borderId="0" xfId="1" applyFont="1" applyFill="1" applyAlignment="1">
      <alignment horizontal="center" vertical="top" wrapText="1"/>
    </xf>
    <xf numFmtId="164" fontId="3" fillId="2" borderId="6"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2" borderId="7" xfId="0"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2" borderId="7" xfId="0" applyNumberFormat="1" applyFont="1" applyFill="1" applyBorder="1" applyAlignment="1">
      <alignment horizontal="center" vertical="center" wrapText="1"/>
    </xf>
    <xf numFmtId="0" fontId="17" fillId="2" borderId="12" xfId="0" applyFont="1" applyFill="1" applyBorder="1" applyAlignment="1">
      <alignment vertical="top" wrapText="1"/>
    </xf>
    <xf numFmtId="0" fontId="17" fillId="2" borderId="13" xfId="0" applyFont="1" applyFill="1" applyBorder="1" applyAlignment="1">
      <alignment vertical="top" wrapText="1"/>
    </xf>
    <xf numFmtId="0" fontId="3" fillId="2" borderId="13" xfId="1" applyFont="1" applyFill="1" applyBorder="1" applyAlignment="1">
      <alignment horizontal="justify" vertical="top" wrapText="1"/>
    </xf>
    <xf numFmtId="0" fontId="3" fillId="2" borderId="13" xfId="1" applyFont="1" applyFill="1" applyBorder="1" applyAlignment="1">
      <alignment horizontal="center" vertical="top" wrapText="1"/>
    </xf>
    <xf numFmtId="164" fontId="3" fillId="2" borderId="12" xfId="0" applyNumberFormat="1" applyFont="1" applyFill="1" applyBorder="1" applyAlignment="1">
      <alignment horizontal="center" vertical="center" wrapText="1"/>
    </xf>
    <xf numFmtId="164" fontId="3" fillId="2" borderId="13" xfId="0" applyNumberFormat="1" applyFont="1" applyFill="1" applyBorder="1" applyAlignment="1">
      <alignment horizontal="center" vertical="center" wrapText="1"/>
    </xf>
    <xf numFmtId="164" fontId="3" fillId="2" borderId="11" xfId="0" applyNumberFormat="1"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13" xfId="1" applyFont="1" applyFill="1" applyBorder="1" applyAlignment="1">
      <alignment horizontal="left" vertical="center" wrapText="1"/>
    </xf>
    <xf numFmtId="0" fontId="11" fillId="2" borderId="11" xfId="1" applyFont="1" applyFill="1" applyBorder="1" applyAlignment="1">
      <alignment horizontal="left" vertical="center" wrapText="1"/>
    </xf>
    <xf numFmtId="4" fontId="6" fillId="2" borderId="9" xfId="0" applyNumberFormat="1" applyFont="1" applyFill="1" applyBorder="1" applyAlignment="1">
      <alignment horizontal="center" vertical="center" wrapText="1"/>
    </xf>
    <xf numFmtId="4" fontId="6" fillId="2" borderId="8" xfId="0" applyNumberFormat="1" applyFont="1" applyFill="1" applyBorder="1" applyAlignment="1">
      <alignment horizontal="center" vertical="center" wrapText="1"/>
    </xf>
    <xf numFmtId="164" fontId="6" fillId="2" borderId="5" xfId="0" applyNumberFormat="1" applyFont="1" applyFill="1" applyBorder="1" applyAlignment="1">
      <alignment horizontal="justify" vertical="top" wrapText="1"/>
    </xf>
    <xf numFmtId="4" fontId="6" fillId="2" borderId="10" xfId="0" applyNumberFormat="1" applyFont="1" applyFill="1" applyBorder="1" applyAlignment="1">
      <alignment horizontal="center" vertical="center" wrapText="1"/>
    </xf>
    <xf numFmtId="0" fontId="3" fillId="2" borderId="6" xfId="0" applyFont="1" applyFill="1" applyBorder="1" applyAlignment="1">
      <alignment horizontal="center" vertical="top" wrapText="1"/>
    </xf>
    <xf numFmtId="0" fontId="3" fillId="2" borderId="0" xfId="0" applyFont="1" applyFill="1" applyAlignment="1">
      <alignment horizontal="justify" vertical="top" wrapText="1"/>
    </xf>
    <xf numFmtId="0" fontId="3" fillId="2" borderId="14" xfId="1" applyFont="1" applyFill="1" applyBorder="1" applyAlignment="1">
      <alignment horizontal="justify" vertical="top" wrapText="1"/>
    </xf>
    <xf numFmtId="0" fontId="17" fillId="2" borderId="2" xfId="0" applyFont="1" applyFill="1" applyBorder="1" applyAlignment="1">
      <alignment vertical="top" wrapText="1"/>
    </xf>
    <xf numFmtId="0" fontId="17" fillId="2" borderId="7" xfId="0" applyFont="1" applyFill="1" applyBorder="1" applyAlignment="1">
      <alignment vertical="top" wrapText="1"/>
    </xf>
    <xf numFmtId="0" fontId="11" fillId="2" borderId="0" xfId="1" applyFont="1" applyFill="1" applyAlignment="1">
      <alignment horizontal="center" vertical="top" wrapText="1"/>
    </xf>
    <xf numFmtId="164" fontId="11" fillId="2" borderId="0" xfId="0" applyNumberFormat="1" applyFont="1" applyFill="1" applyAlignment="1">
      <alignment vertical="center" wrapText="1"/>
    </xf>
    <xf numFmtId="0" fontId="3" fillId="2" borderId="12" xfId="0" applyFont="1" applyFill="1" applyBorder="1" applyAlignment="1">
      <alignment horizontal="center" vertical="top" wrapText="1"/>
    </xf>
    <xf numFmtId="0" fontId="3" fillId="2" borderId="13" xfId="0" applyFont="1" applyFill="1" applyBorder="1" applyAlignment="1">
      <alignment horizontal="justify" vertical="top" wrapText="1"/>
    </xf>
    <xf numFmtId="0" fontId="11" fillId="2" borderId="13" xfId="1" applyFont="1" applyFill="1" applyBorder="1" applyAlignment="1">
      <alignment horizontal="center" vertical="top" wrapText="1"/>
    </xf>
    <xf numFmtId="0" fontId="7" fillId="2" borderId="13" xfId="1" applyFont="1" applyFill="1" applyBorder="1" applyAlignment="1">
      <alignment vertical="top" wrapText="1"/>
    </xf>
    <xf numFmtId="164" fontId="11" fillId="2" borderId="13" xfId="0" applyNumberFormat="1" applyFont="1" applyFill="1" applyBorder="1" applyAlignment="1">
      <alignment vertical="center" wrapText="1"/>
    </xf>
    <xf numFmtId="0" fontId="17" fillId="2" borderId="0" xfId="0" applyFont="1" applyFill="1" applyAlignment="1">
      <alignment horizontal="left" vertical="center"/>
    </xf>
    <xf numFmtId="0" fontId="17" fillId="2" borderId="13" xfId="0" applyFont="1" applyFill="1" applyBorder="1" applyAlignment="1">
      <alignment horizontal="left" vertical="center"/>
    </xf>
    <xf numFmtId="0" fontId="11" fillId="2" borderId="4" xfId="1" applyFont="1" applyFill="1" applyBorder="1" applyAlignment="1">
      <alignment horizontal="left" vertical="center"/>
    </xf>
    <xf numFmtId="0" fontId="11" fillId="2" borderId="5" xfId="1" applyFont="1" applyFill="1" applyBorder="1" applyAlignment="1">
      <alignment horizontal="left" vertical="center"/>
    </xf>
    <xf numFmtId="0" fontId="17" fillId="2" borderId="0" xfId="0" applyFont="1" applyFill="1"/>
    <xf numFmtId="0" fontId="6" fillId="2" borderId="8" xfId="0" applyFont="1" applyFill="1" applyBorder="1" applyAlignment="1">
      <alignment horizontal="center" vertical="top"/>
    </xf>
    <xf numFmtId="164" fontId="7" fillId="2" borderId="4" xfId="0" applyNumberFormat="1" applyFont="1" applyFill="1" applyBorder="1" applyAlignment="1">
      <alignment horizontal="justify" vertical="center" wrapText="1"/>
    </xf>
    <xf numFmtId="0" fontId="5" fillId="2" borderId="10" xfId="0" applyFont="1" applyFill="1" applyBorder="1" applyAlignment="1">
      <alignment horizontal="center" vertical="center" wrapText="1"/>
    </xf>
    <xf numFmtId="0" fontId="6" fillId="2" borderId="5" xfId="0" applyFont="1" applyFill="1" applyBorder="1" applyAlignment="1">
      <alignment vertical="center" wrapText="1"/>
    </xf>
    <xf numFmtId="0" fontId="6" fillId="2" borderId="13" xfId="0" applyFont="1" applyFill="1" applyBorder="1" applyAlignment="1">
      <alignment horizontal="justify" vertical="top" wrapText="1"/>
    </xf>
    <xf numFmtId="0" fontId="5" fillId="2" borderId="13" xfId="0" applyFont="1" applyFill="1" applyBorder="1" applyAlignment="1">
      <alignment vertical="top" wrapText="1"/>
    </xf>
    <xf numFmtId="0" fontId="6" fillId="2" borderId="14" xfId="0" applyFont="1" applyFill="1" applyBorder="1" applyAlignment="1">
      <alignment vertical="center" wrapText="1"/>
    </xf>
    <xf numFmtId="167" fontId="6" fillId="2" borderId="3" xfId="1"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2" borderId="11" xfId="1" applyFont="1" applyFill="1" applyBorder="1" applyAlignment="1">
      <alignment horizontal="left" vertical="top"/>
    </xf>
    <xf numFmtId="0" fontId="3" fillId="2" borderId="14" xfId="0" applyFont="1" applyFill="1" applyBorder="1" applyAlignment="1">
      <alignment horizontal="justify" vertical="top" wrapText="1"/>
    </xf>
    <xf numFmtId="0" fontId="6" fillId="2" borderId="14" xfId="1" applyFont="1" applyFill="1" applyBorder="1" applyAlignment="1">
      <alignment vertical="top" wrapText="1"/>
    </xf>
    <xf numFmtId="0" fontId="3" fillId="2" borderId="1" xfId="0" applyFont="1" applyFill="1" applyBorder="1" applyAlignment="1">
      <alignment vertical="center" wrapText="1"/>
    </xf>
    <xf numFmtId="4" fontId="3" fillId="2" borderId="14" xfId="1" applyNumberFormat="1" applyFont="1" applyFill="1" applyBorder="1" applyAlignment="1">
      <alignment horizontal="center" vertical="center" wrapText="1"/>
    </xf>
    <xf numFmtId="4" fontId="3" fillId="2" borderId="2" xfId="1" applyNumberFormat="1" applyFont="1" applyFill="1" applyBorder="1" applyAlignment="1">
      <alignment horizontal="center" vertical="center" wrapText="1"/>
    </xf>
    <xf numFmtId="164" fontId="11" fillId="2" borderId="6" xfId="0" applyNumberFormat="1" applyFont="1" applyFill="1" applyBorder="1" applyAlignment="1">
      <alignment vertical="center" wrapText="1"/>
    </xf>
    <xf numFmtId="0" fontId="3" fillId="2" borderId="6" xfId="0" applyFont="1" applyFill="1" applyBorder="1" applyAlignment="1">
      <alignment vertical="center" wrapText="1"/>
    </xf>
    <xf numFmtId="4" fontId="3" fillId="2" borderId="0" xfId="1" applyNumberFormat="1" applyFont="1" applyFill="1" applyAlignment="1">
      <alignment horizontal="center" vertical="center" wrapText="1"/>
    </xf>
    <xf numFmtId="4" fontId="3" fillId="2" borderId="7" xfId="1" applyNumberFormat="1" applyFont="1" applyFill="1" applyBorder="1" applyAlignment="1">
      <alignment horizontal="center" vertical="center" wrapText="1"/>
    </xf>
    <xf numFmtId="164" fontId="11" fillId="2" borderId="12" xfId="0" applyNumberFormat="1" applyFont="1" applyFill="1" applyBorder="1" applyAlignment="1">
      <alignment vertical="center" wrapText="1"/>
    </xf>
    <xf numFmtId="0" fontId="3" fillId="2" borderId="1" xfId="0" applyFont="1" applyFill="1" applyBorder="1" applyAlignment="1">
      <alignment horizontal="center" vertical="top" wrapText="1"/>
    </xf>
    <xf numFmtId="0" fontId="3" fillId="2" borderId="14" xfId="1" applyFont="1" applyFill="1" applyBorder="1" applyAlignment="1">
      <alignment horizontal="center" vertical="top" wrapText="1"/>
    </xf>
    <xf numFmtId="164" fontId="11" fillId="2" borderId="14" xfId="0" applyNumberFormat="1" applyFont="1" applyFill="1" applyBorder="1" applyAlignment="1">
      <alignment vertical="center" wrapText="1"/>
    </xf>
    <xf numFmtId="3" fontId="3" fillId="2" borderId="14"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0" fontId="6" fillId="2" borderId="13" xfId="1" applyFont="1" applyFill="1" applyBorder="1" applyAlignment="1">
      <alignment horizontal="right" vertical="justify" wrapText="1"/>
    </xf>
    <xf numFmtId="3" fontId="3" fillId="2" borderId="0" xfId="0" applyNumberFormat="1" applyFont="1" applyFill="1" applyAlignment="1">
      <alignment horizontal="center" vertical="center" wrapText="1"/>
    </xf>
    <xf numFmtId="3" fontId="3" fillId="2" borderId="7" xfId="0" applyNumberFormat="1" applyFont="1" applyFill="1" applyBorder="1" applyAlignment="1">
      <alignment horizontal="center" vertical="center" wrapText="1"/>
    </xf>
    <xf numFmtId="0" fontId="6" fillId="2" borderId="0" xfId="1" applyFont="1" applyFill="1" applyAlignment="1">
      <alignment horizontal="right" vertical="top" wrapText="1"/>
    </xf>
    <xf numFmtId="0" fontId="4" fillId="2" borderId="0" xfId="0" applyFont="1" applyFill="1" applyAlignment="1">
      <alignment horizontal="justify" vertical="top" wrapText="1"/>
    </xf>
    <xf numFmtId="0" fontId="4" fillId="2" borderId="0" xfId="1" applyFont="1" applyFill="1" applyAlignment="1">
      <alignment horizontal="justify" vertical="top" wrapText="1"/>
    </xf>
    <xf numFmtId="0" fontId="4" fillId="2" borderId="0" xfId="1" applyFont="1" applyFill="1" applyAlignment="1">
      <alignment horizontal="center" vertical="top" wrapText="1"/>
    </xf>
    <xf numFmtId="0" fontId="4" fillId="2" borderId="0" xfId="1" applyFont="1" applyFill="1" applyAlignment="1">
      <alignment horizontal="right" vertical="center" wrapText="1"/>
    </xf>
    <xf numFmtId="0" fontId="18" fillId="2" borderId="13" xfId="0" applyFont="1" applyFill="1" applyBorder="1" applyAlignment="1">
      <alignment vertical="center"/>
    </xf>
    <xf numFmtId="0" fontId="4" fillId="2" borderId="13" xfId="0" applyFont="1" applyFill="1" applyBorder="1" applyAlignment="1">
      <alignment horizontal="right" vertical="center"/>
    </xf>
    <xf numFmtId="2" fontId="5" fillId="2" borderId="8" xfId="0" applyNumberFormat="1" applyFont="1" applyFill="1" applyBorder="1" applyAlignment="1">
      <alignment horizontal="center"/>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6"/>
  <sheetViews>
    <sheetView tabSelected="1" topLeftCell="G1" zoomScale="73" zoomScaleNormal="73" workbookViewId="0">
      <selection activeCell="V73" sqref="V73"/>
    </sheetView>
  </sheetViews>
  <sheetFormatPr defaultColWidth="9.140625" defaultRowHeight="15" x14ac:dyDescent="0.25"/>
  <cols>
    <col min="1" max="1" width="14.140625" style="4" customWidth="1"/>
    <col min="2" max="2" width="18.42578125" style="4" customWidth="1"/>
    <col min="3" max="3" width="38.140625" style="4" customWidth="1"/>
    <col min="4" max="4" width="12.5703125" style="5" customWidth="1"/>
    <col min="5" max="5" width="26" style="4" customWidth="1"/>
    <col min="6" max="7" width="13.42578125" style="4" customWidth="1"/>
    <col min="8" max="8" width="14.140625" style="4" customWidth="1"/>
    <col min="9" max="9" width="34.140625" style="618" customWidth="1"/>
    <col min="10" max="10" width="14.42578125" style="7" customWidth="1"/>
    <col min="11" max="11" width="12.140625" style="7" customWidth="1"/>
    <col min="12" max="12" width="14.28515625" style="4" customWidth="1"/>
    <col min="13" max="16384" width="9.140625" style="4"/>
  </cols>
  <sheetData>
    <row r="1" spans="1:12" x14ac:dyDescent="0.25">
      <c r="I1" s="6" t="s">
        <v>274</v>
      </c>
    </row>
    <row r="2" spans="1:12" ht="16.5" customHeight="1" x14ac:dyDescent="0.25">
      <c r="A2" s="8"/>
      <c r="B2" s="8"/>
      <c r="C2" s="8"/>
      <c r="D2" s="8"/>
      <c r="E2" s="8"/>
      <c r="F2" s="8"/>
      <c r="G2" s="8"/>
      <c r="H2" s="8"/>
      <c r="I2" s="8" t="s">
        <v>275</v>
      </c>
      <c r="J2" s="8"/>
      <c r="K2" s="8"/>
      <c r="L2" s="8"/>
    </row>
    <row r="3" spans="1:12" ht="28.5" customHeight="1" x14ac:dyDescent="0.25">
      <c r="A3" s="8"/>
      <c r="B3" s="8"/>
      <c r="C3" s="8"/>
      <c r="D3" s="8"/>
      <c r="E3" s="8"/>
      <c r="F3" s="8"/>
      <c r="G3" s="8"/>
      <c r="H3" s="8"/>
      <c r="I3" s="9" t="s">
        <v>297</v>
      </c>
      <c r="J3" s="9"/>
      <c r="K3" s="9"/>
      <c r="L3" s="9"/>
    </row>
    <row r="4" spans="1:12" ht="43.5" customHeight="1" x14ac:dyDescent="0.25">
      <c r="A4" s="8"/>
      <c r="B4" s="8"/>
      <c r="C4" s="8"/>
      <c r="D4" s="8"/>
      <c r="E4" s="8"/>
      <c r="F4" s="8"/>
      <c r="G4" s="8"/>
      <c r="H4" s="8"/>
      <c r="I4" s="10"/>
      <c r="J4" s="10"/>
      <c r="K4" s="10"/>
      <c r="L4" s="10"/>
    </row>
    <row r="5" spans="1:12" ht="27.75" customHeight="1" x14ac:dyDescent="0.25">
      <c r="A5" s="2" t="s">
        <v>276</v>
      </c>
      <c r="B5" s="2"/>
      <c r="C5" s="2"/>
      <c r="D5" s="2"/>
      <c r="E5" s="2"/>
      <c r="F5" s="2"/>
      <c r="G5" s="2"/>
      <c r="H5" s="2"/>
      <c r="I5" s="2"/>
      <c r="J5" s="2"/>
      <c r="K5" s="2"/>
      <c r="L5" s="2"/>
    </row>
    <row r="6" spans="1:12" ht="27.75" customHeight="1" x14ac:dyDescent="0.25">
      <c r="A6" s="2" t="s">
        <v>277</v>
      </c>
      <c r="B6" s="2"/>
      <c r="C6" s="2"/>
      <c r="D6" s="2"/>
      <c r="E6" s="2"/>
      <c r="F6" s="2"/>
      <c r="G6" s="2"/>
      <c r="H6" s="2"/>
      <c r="I6" s="2"/>
      <c r="J6" s="2"/>
      <c r="K6" s="2"/>
      <c r="L6" s="2"/>
    </row>
    <row r="7" spans="1:12" ht="21" customHeight="1" x14ac:dyDescent="0.25">
      <c r="A7" s="3" t="s">
        <v>278</v>
      </c>
      <c r="B7" s="3"/>
      <c r="C7" s="3"/>
      <c r="D7" s="3"/>
      <c r="E7" s="3"/>
      <c r="F7" s="3"/>
      <c r="G7" s="3"/>
      <c r="H7" s="3"/>
      <c r="I7" s="3"/>
      <c r="J7" s="3"/>
      <c r="K7" s="3"/>
      <c r="L7" s="3"/>
    </row>
    <row r="8" spans="1:12" ht="42" customHeight="1" x14ac:dyDescent="0.25">
      <c r="A8" s="11" t="s">
        <v>115</v>
      </c>
      <c r="B8" s="11" t="s">
        <v>116</v>
      </c>
      <c r="C8" s="11" t="s">
        <v>117</v>
      </c>
      <c r="D8" s="11" t="s">
        <v>118</v>
      </c>
      <c r="E8" s="11" t="s">
        <v>119</v>
      </c>
      <c r="F8" s="11" t="s">
        <v>120</v>
      </c>
      <c r="G8" s="12" t="s">
        <v>113</v>
      </c>
      <c r="H8" s="13"/>
      <c r="I8" s="14" t="s">
        <v>121</v>
      </c>
      <c r="J8" s="15"/>
      <c r="K8" s="15"/>
      <c r="L8" s="16"/>
    </row>
    <row r="9" spans="1:12" ht="52.5" customHeight="1" x14ac:dyDescent="0.25">
      <c r="A9" s="11"/>
      <c r="B9" s="11"/>
      <c r="C9" s="11"/>
      <c r="D9" s="11"/>
      <c r="E9" s="11"/>
      <c r="F9" s="11"/>
      <c r="G9" s="17"/>
      <c r="H9" s="18"/>
      <c r="I9" s="19" t="s">
        <v>122</v>
      </c>
      <c r="J9" s="19" t="s">
        <v>123</v>
      </c>
      <c r="K9" s="19" t="s">
        <v>124</v>
      </c>
      <c r="L9" s="19" t="s">
        <v>125</v>
      </c>
    </row>
    <row r="10" spans="1:12" ht="16.5" customHeight="1" x14ac:dyDescent="0.25">
      <c r="A10" s="19">
        <v>1</v>
      </c>
      <c r="B10" s="19">
        <v>2</v>
      </c>
      <c r="C10" s="19">
        <v>3</v>
      </c>
      <c r="D10" s="19">
        <v>4</v>
      </c>
      <c r="E10" s="19">
        <v>5</v>
      </c>
      <c r="F10" s="19">
        <v>6</v>
      </c>
      <c r="G10" s="14">
        <v>7</v>
      </c>
      <c r="H10" s="16"/>
      <c r="I10" s="19">
        <v>8</v>
      </c>
      <c r="J10" s="19">
        <v>9</v>
      </c>
      <c r="K10" s="19">
        <v>10</v>
      </c>
      <c r="L10" s="19">
        <v>11</v>
      </c>
    </row>
    <row r="11" spans="1:12" ht="20.25" customHeight="1" x14ac:dyDescent="0.25">
      <c r="A11" s="14" t="s">
        <v>126</v>
      </c>
      <c r="B11" s="15"/>
      <c r="C11" s="15"/>
      <c r="D11" s="15"/>
      <c r="E11" s="15"/>
      <c r="F11" s="15"/>
      <c r="G11" s="15"/>
      <c r="H11" s="15"/>
      <c r="I11" s="15"/>
      <c r="J11" s="15"/>
      <c r="K11" s="15"/>
      <c r="L11" s="16"/>
    </row>
    <row r="12" spans="1:12" ht="27.75" customHeight="1" x14ac:dyDescent="0.25">
      <c r="A12" s="20" t="s">
        <v>127</v>
      </c>
      <c r="B12" s="21"/>
      <c r="C12" s="22"/>
      <c r="D12" s="22"/>
      <c r="E12" s="22"/>
      <c r="F12" s="22"/>
      <c r="G12" s="21"/>
      <c r="H12" s="21"/>
      <c r="I12" s="22"/>
      <c r="J12" s="22"/>
      <c r="K12" s="22"/>
      <c r="L12" s="23"/>
    </row>
    <row r="13" spans="1:12" ht="25.5" customHeight="1" x14ac:dyDescent="0.25">
      <c r="A13" s="24" t="s">
        <v>128</v>
      </c>
      <c r="B13" s="25" t="s">
        <v>129</v>
      </c>
      <c r="C13" s="25" t="s">
        <v>130</v>
      </c>
      <c r="D13" s="26" t="s">
        <v>131</v>
      </c>
      <c r="E13" s="27" t="s">
        <v>132</v>
      </c>
      <c r="F13" s="28" t="s">
        <v>133</v>
      </c>
      <c r="G13" s="29" t="s">
        <v>134</v>
      </c>
      <c r="H13" s="30">
        <f>H14+H15+H16</f>
        <v>36644.699999999997</v>
      </c>
      <c r="I13" s="31" t="s">
        <v>135</v>
      </c>
      <c r="J13" s="32"/>
      <c r="K13" s="32"/>
      <c r="L13" s="33"/>
    </row>
    <row r="14" spans="1:12" ht="16.5" customHeight="1" x14ac:dyDescent="0.25">
      <c r="A14" s="34"/>
      <c r="B14" s="35"/>
      <c r="C14" s="35"/>
      <c r="D14" s="36"/>
      <c r="E14" s="37"/>
      <c r="F14" s="38"/>
      <c r="G14" s="39" t="s">
        <v>123</v>
      </c>
      <c r="H14" s="40">
        <v>15103.2</v>
      </c>
      <c r="I14" s="41" t="s">
        <v>136</v>
      </c>
      <c r="J14" s="42">
        <f>H14</f>
        <v>15103.2</v>
      </c>
      <c r="K14" s="43">
        <f>H15</f>
        <v>5494.9</v>
      </c>
      <c r="L14" s="43">
        <f>H16</f>
        <v>16046.6</v>
      </c>
    </row>
    <row r="15" spans="1:12" ht="21" customHeight="1" x14ac:dyDescent="0.25">
      <c r="A15" s="34"/>
      <c r="B15" s="35"/>
      <c r="C15" s="35"/>
      <c r="D15" s="44"/>
      <c r="E15" s="37"/>
      <c r="F15" s="38"/>
      <c r="G15" s="39" t="s">
        <v>124</v>
      </c>
      <c r="H15" s="40">
        <v>5494.9</v>
      </c>
      <c r="I15" s="45" t="s">
        <v>137</v>
      </c>
      <c r="J15" s="32"/>
      <c r="K15" s="32"/>
      <c r="L15" s="33"/>
    </row>
    <row r="16" spans="1:12" ht="32.25" customHeight="1" x14ac:dyDescent="0.25">
      <c r="A16" s="34"/>
      <c r="B16" s="35"/>
      <c r="C16" s="35"/>
      <c r="D16" s="44"/>
      <c r="E16" s="37"/>
      <c r="F16" s="38"/>
      <c r="G16" s="39" t="s">
        <v>125</v>
      </c>
      <c r="H16" s="40">
        <v>16046.6</v>
      </c>
      <c r="I16" s="41" t="s">
        <v>138</v>
      </c>
      <c r="J16" s="46">
        <v>42</v>
      </c>
      <c r="K16" s="47">
        <v>28</v>
      </c>
      <c r="L16" s="47">
        <v>46</v>
      </c>
    </row>
    <row r="17" spans="1:12" ht="18.75" customHeight="1" x14ac:dyDescent="0.25">
      <c r="A17" s="34"/>
      <c r="B17" s="35"/>
      <c r="C17" s="35"/>
      <c r="D17" s="44"/>
      <c r="E17" s="37"/>
      <c r="F17" s="48"/>
      <c r="G17" s="49"/>
      <c r="H17" s="50"/>
      <c r="I17" s="41" t="s">
        <v>139</v>
      </c>
      <c r="J17" s="51">
        <v>75000</v>
      </c>
      <c r="K17" s="52">
        <v>27500</v>
      </c>
      <c r="L17" s="52">
        <v>83160</v>
      </c>
    </row>
    <row r="18" spans="1:12" ht="21.75" customHeight="1" x14ac:dyDescent="0.25">
      <c r="A18" s="34"/>
      <c r="B18" s="35"/>
      <c r="C18" s="35"/>
      <c r="D18" s="44"/>
      <c r="E18" s="37"/>
      <c r="F18" s="48"/>
      <c r="G18" s="48"/>
      <c r="H18" s="53"/>
      <c r="I18" s="45" t="s">
        <v>140</v>
      </c>
      <c r="J18" s="54"/>
      <c r="K18" s="54"/>
      <c r="L18" s="55"/>
    </row>
    <row r="19" spans="1:12" ht="34.700000000000003" customHeight="1" x14ac:dyDescent="0.25">
      <c r="A19" s="34"/>
      <c r="B19" s="35"/>
      <c r="C19" s="35"/>
      <c r="D19" s="44"/>
      <c r="E19" s="37"/>
      <c r="F19" s="48"/>
      <c r="G19" s="48"/>
      <c r="H19" s="53"/>
      <c r="I19" s="41" t="s">
        <v>141</v>
      </c>
      <c r="J19" s="56">
        <f>J14/J17</f>
        <v>0.201376</v>
      </c>
      <c r="K19" s="56">
        <f>K14/K17</f>
        <v>0.19981454545454544</v>
      </c>
      <c r="L19" s="56">
        <f>L14/L17</f>
        <v>0.19296055796055797</v>
      </c>
    </row>
    <row r="20" spans="1:12" ht="15.75" customHeight="1" x14ac:dyDescent="0.25">
      <c r="A20" s="34"/>
      <c r="B20" s="57"/>
      <c r="C20" s="35"/>
      <c r="D20" s="44"/>
      <c r="E20" s="37"/>
      <c r="F20" s="48"/>
      <c r="G20" s="48"/>
      <c r="H20" s="53"/>
      <c r="I20" s="45" t="s">
        <v>142</v>
      </c>
      <c r="J20" s="32"/>
      <c r="K20" s="32"/>
      <c r="L20" s="33"/>
    </row>
    <row r="21" spans="1:12" ht="44.25" customHeight="1" x14ac:dyDescent="0.25">
      <c r="A21" s="34"/>
      <c r="B21" s="57"/>
      <c r="C21" s="58"/>
      <c r="D21" s="44"/>
      <c r="E21" s="59"/>
      <c r="F21" s="48"/>
      <c r="G21" s="48"/>
      <c r="H21" s="53"/>
      <c r="I21" s="41" t="s">
        <v>143</v>
      </c>
      <c r="J21" s="42">
        <v>100</v>
      </c>
      <c r="K21" s="43">
        <v>36.700000000000003</v>
      </c>
      <c r="L21" s="43">
        <v>302.39999999999998</v>
      </c>
    </row>
    <row r="22" spans="1:12" ht="21.75" customHeight="1" x14ac:dyDescent="0.25">
      <c r="A22" s="34"/>
      <c r="B22" s="57"/>
      <c r="C22" s="25" t="s">
        <v>144</v>
      </c>
      <c r="D22" s="24" t="s">
        <v>131</v>
      </c>
      <c r="E22" s="24" t="s">
        <v>145</v>
      </c>
      <c r="F22" s="24" t="s">
        <v>146</v>
      </c>
      <c r="G22" s="29" t="s">
        <v>134</v>
      </c>
      <c r="H22" s="30">
        <f>H23+H24+H25</f>
        <v>1653</v>
      </c>
      <c r="I22" s="31" t="s">
        <v>135</v>
      </c>
      <c r="J22" s="32"/>
      <c r="K22" s="32"/>
      <c r="L22" s="33"/>
    </row>
    <row r="23" spans="1:12" ht="19.5" customHeight="1" x14ac:dyDescent="0.25">
      <c r="A23" s="34"/>
      <c r="B23" s="57"/>
      <c r="C23" s="35"/>
      <c r="D23" s="34"/>
      <c r="E23" s="34"/>
      <c r="F23" s="34"/>
      <c r="G23" s="39" t="s">
        <v>123</v>
      </c>
      <c r="H23" s="40">
        <v>551</v>
      </c>
      <c r="I23" s="41" t="s">
        <v>147</v>
      </c>
      <c r="J23" s="33">
        <v>551</v>
      </c>
      <c r="K23" s="60">
        <v>551</v>
      </c>
      <c r="L23" s="60">
        <v>551</v>
      </c>
    </row>
    <row r="24" spans="1:12" ht="20.25" customHeight="1" x14ac:dyDescent="0.25">
      <c r="A24" s="34"/>
      <c r="B24" s="57"/>
      <c r="C24" s="35"/>
      <c r="D24" s="61"/>
      <c r="E24" s="34"/>
      <c r="F24" s="34"/>
      <c r="G24" s="39" t="s">
        <v>124</v>
      </c>
      <c r="H24" s="40">
        <v>551</v>
      </c>
      <c r="I24" s="45" t="s">
        <v>137</v>
      </c>
      <c r="J24" s="32"/>
      <c r="K24" s="32"/>
      <c r="L24" s="33"/>
    </row>
    <row r="25" spans="1:12" ht="23.25" customHeight="1" x14ac:dyDescent="0.25">
      <c r="A25" s="34"/>
      <c r="B25" s="57"/>
      <c r="C25" s="35"/>
      <c r="D25" s="61"/>
      <c r="E25" s="36"/>
      <c r="F25" s="62"/>
      <c r="G25" s="39" t="s">
        <v>125</v>
      </c>
      <c r="H25" s="40">
        <v>551</v>
      </c>
      <c r="I25" s="41" t="s">
        <v>148</v>
      </c>
      <c r="J25" s="46">
        <v>58</v>
      </c>
      <c r="K25" s="47">
        <v>58</v>
      </c>
      <c r="L25" s="47">
        <v>58</v>
      </c>
    </row>
    <row r="26" spans="1:12" ht="21.75" customHeight="1" x14ac:dyDescent="0.25">
      <c r="A26" s="34"/>
      <c r="B26" s="57"/>
      <c r="C26" s="35"/>
      <c r="D26" s="61"/>
      <c r="E26" s="36"/>
      <c r="F26" s="62"/>
      <c r="G26" s="62"/>
      <c r="H26" s="61"/>
      <c r="I26" s="45" t="s">
        <v>140</v>
      </c>
      <c r="J26" s="32"/>
      <c r="K26" s="32"/>
      <c r="L26" s="33"/>
    </row>
    <row r="27" spans="1:12" ht="21.75" customHeight="1" x14ac:dyDescent="0.25">
      <c r="A27" s="34"/>
      <c r="B27" s="57"/>
      <c r="C27" s="35"/>
      <c r="D27" s="61"/>
      <c r="E27" s="36"/>
      <c r="F27" s="62"/>
      <c r="G27" s="62"/>
      <c r="H27" s="61"/>
      <c r="I27" s="41" t="s">
        <v>149</v>
      </c>
      <c r="J27" s="56">
        <f>J23/J25</f>
        <v>9.5</v>
      </c>
      <c r="K27" s="56">
        <f>K23/K25</f>
        <v>9.5</v>
      </c>
      <c r="L27" s="56">
        <f>L23/L25</f>
        <v>9.5</v>
      </c>
    </row>
    <row r="28" spans="1:12" ht="21.75" customHeight="1" x14ac:dyDescent="0.25">
      <c r="A28" s="34"/>
      <c r="B28" s="57"/>
      <c r="C28" s="63"/>
      <c r="D28" s="61"/>
      <c r="E28" s="36"/>
      <c r="F28" s="62"/>
      <c r="G28" s="62"/>
      <c r="H28" s="61"/>
      <c r="I28" s="45" t="s">
        <v>142</v>
      </c>
      <c r="J28" s="32"/>
      <c r="K28" s="32"/>
      <c r="L28" s="33"/>
    </row>
    <row r="29" spans="1:12" ht="26.25" customHeight="1" x14ac:dyDescent="0.25">
      <c r="A29" s="34"/>
      <c r="B29" s="57"/>
      <c r="C29" s="63"/>
      <c r="D29" s="61"/>
      <c r="E29" s="36"/>
      <c r="F29" s="62"/>
      <c r="G29" s="62"/>
      <c r="H29" s="61"/>
      <c r="I29" s="64" t="s">
        <v>150</v>
      </c>
      <c r="J29" s="65">
        <v>100</v>
      </c>
      <c r="K29" s="66">
        <v>100</v>
      </c>
      <c r="L29" s="66">
        <v>100</v>
      </c>
    </row>
    <row r="30" spans="1:12" ht="21.75" customHeight="1" x14ac:dyDescent="0.25">
      <c r="A30" s="36"/>
      <c r="B30" s="57"/>
      <c r="C30" s="25" t="s">
        <v>281</v>
      </c>
      <c r="D30" s="24" t="s">
        <v>123</v>
      </c>
      <c r="E30" s="67" t="s">
        <v>145</v>
      </c>
      <c r="F30" s="24" t="s">
        <v>151</v>
      </c>
      <c r="G30" s="68" t="s">
        <v>134</v>
      </c>
      <c r="H30" s="30">
        <f>H31+H32+H33</f>
        <v>300</v>
      </c>
      <c r="I30" s="69" t="s">
        <v>135</v>
      </c>
      <c r="J30" s="32"/>
      <c r="K30" s="32"/>
      <c r="L30" s="33"/>
    </row>
    <row r="31" spans="1:12" ht="21.75" customHeight="1" x14ac:dyDescent="0.25">
      <c r="A31" s="36"/>
      <c r="B31" s="57"/>
      <c r="C31" s="35"/>
      <c r="D31" s="34"/>
      <c r="E31" s="70"/>
      <c r="F31" s="34"/>
      <c r="G31" s="71" t="s">
        <v>123</v>
      </c>
      <c r="H31" s="40">
        <v>300</v>
      </c>
      <c r="I31" s="72" t="s">
        <v>147</v>
      </c>
      <c r="J31" s="33">
        <v>300</v>
      </c>
      <c r="K31" s="60"/>
      <c r="L31" s="60"/>
    </row>
    <row r="32" spans="1:12" ht="21.75" customHeight="1" x14ac:dyDescent="0.25">
      <c r="A32" s="36"/>
      <c r="B32" s="57"/>
      <c r="C32" s="35"/>
      <c r="D32" s="36"/>
      <c r="E32" s="73"/>
      <c r="F32" s="36"/>
      <c r="G32" s="71"/>
      <c r="H32" s="40"/>
      <c r="I32" s="74" t="s">
        <v>137</v>
      </c>
      <c r="J32" s="32"/>
      <c r="K32" s="32"/>
      <c r="L32" s="33"/>
    </row>
    <row r="33" spans="1:12" ht="24.75" customHeight="1" x14ac:dyDescent="0.25">
      <c r="A33" s="36"/>
      <c r="B33" s="57"/>
      <c r="C33" s="75"/>
      <c r="D33" s="36"/>
      <c r="E33" s="73"/>
      <c r="F33" s="36"/>
      <c r="G33" s="71"/>
      <c r="H33" s="40"/>
      <c r="I33" s="72" t="s">
        <v>148</v>
      </c>
      <c r="J33" s="46">
        <v>30</v>
      </c>
      <c r="K33" s="60"/>
      <c r="L33" s="60"/>
    </row>
    <row r="34" spans="1:12" ht="21.75" customHeight="1" x14ac:dyDescent="0.25">
      <c r="A34" s="76"/>
      <c r="B34" s="57"/>
      <c r="C34" s="75"/>
      <c r="D34" s="36"/>
      <c r="E34" s="73"/>
      <c r="F34" s="36"/>
      <c r="G34" s="73"/>
      <c r="H34" s="61"/>
      <c r="I34" s="77" t="s">
        <v>140</v>
      </c>
      <c r="J34" s="78"/>
      <c r="K34" s="78"/>
      <c r="L34" s="79"/>
    </row>
    <row r="35" spans="1:12" ht="21.75" customHeight="1" x14ac:dyDescent="0.25">
      <c r="A35" s="76"/>
      <c r="B35" s="57"/>
      <c r="C35" s="75"/>
      <c r="D35" s="36"/>
      <c r="E35" s="73"/>
      <c r="F35" s="36"/>
      <c r="G35" s="73"/>
      <c r="H35" s="61"/>
      <c r="I35" s="72" t="s">
        <v>149</v>
      </c>
      <c r="J35" s="56">
        <f>J31/J33</f>
        <v>10</v>
      </c>
      <c r="K35" s="60"/>
      <c r="L35" s="60"/>
    </row>
    <row r="36" spans="1:12" ht="21.75" customHeight="1" x14ac:dyDescent="0.25">
      <c r="A36" s="76"/>
      <c r="B36" s="57"/>
      <c r="C36" s="75"/>
      <c r="D36" s="36"/>
      <c r="E36" s="73"/>
      <c r="F36" s="36"/>
      <c r="G36" s="73"/>
      <c r="H36" s="61"/>
      <c r="I36" s="74" t="s">
        <v>142</v>
      </c>
      <c r="J36" s="32"/>
      <c r="K36" s="32"/>
      <c r="L36" s="33"/>
    </row>
    <row r="37" spans="1:12" ht="29.25" customHeight="1" x14ac:dyDescent="0.25">
      <c r="A37" s="76"/>
      <c r="B37" s="57"/>
      <c r="C37" s="80"/>
      <c r="D37" s="81"/>
      <c r="E37" s="82"/>
      <c r="F37" s="81"/>
      <c r="G37" s="82"/>
      <c r="H37" s="83"/>
      <c r="I37" s="72" t="s">
        <v>150</v>
      </c>
      <c r="J37" s="42">
        <v>100</v>
      </c>
      <c r="K37" s="60"/>
      <c r="L37" s="60"/>
    </row>
    <row r="38" spans="1:12" ht="21.75" customHeight="1" x14ac:dyDescent="0.25">
      <c r="A38" s="36"/>
      <c r="B38" s="57"/>
      <c r="C38" s="84" t="s">
        <v>291</v>
      </c>
      <c r="D38" s="85" t="s">
        <v>284</v>
      </c>
      <c r="E38" s="86" t="s">
        <v>145</v>
      </c>
      <c r="F38" s="85" t="s">
        <v>151</v>
      </c>
      <c r="G38" s="87" t="s">
        <v>134</v>
      </c>
      <c r="H38" s="88">
        <f>H39+H40+H41</f>
        <v>0</v>
      </c>
      <c r="I38" s="89" t="s">
        <v>135</v>
      </c>
      <c r="J38" s="90"/>
      <c r="K38" s="90"/>
      <c r="L38" s="91"/>
    </row>
    <row r="39" spans="1:12" ht="21.75" customHeight="1" x14ac:dyDescent="0.25">
      <c r="A39" s="36"/>
      <c r="B39" s="57"/>
      <c r="C39" s="92"/>
      <c r="D39" s="93"/>
      <c r="E39" s="94"/>
      <c r="F39" s="93"/>
      <c r="G39" s="95"/>
      <c r="H39" s="96"/>
      <c r="I39" s="97" t="s">
        <v>147</v>
      </c>
      <c r="J39" s="91"/>
      <c r="K39" s="98"/>
      <c r="L39" s="98"/>
    </row>
    <row r="40" spans="1:12" ht="21.75" customHeight="1" x14ac:dyDescent="0.25">
      <c r="A40" s="36"/>
      <c r="B40" s="57"/>
      <c r="C40" s="92"/>
      <c r="D40" s="99"/>
      <c r="E40" s="100"/>
      <c r="F40" s="99"/>
      <c r="G40" s="95" t="s">
        <v>124</v>
      </c>
      <c r="H40" s="96"/>
      <c r="I40" s="101" t="s">
        <v>137</v>
      </c>
      <c r="J40" s="90"/>
      <c r="K40" s="90"/>
      <c r="L40" s="91"/>
    </row>
    <row r="41" spans="1:12" ht="25.5" customHeight="1" x14ac:dyDescent="0.25">
      <c r="A41" s="36"/>
      <c r="B41" s="57"/>
      <c r="C41" s="75"/>
      <c r="D41" s="99"/>
      <c r="E41" s="100"/>
      <c r="F41" s="99"/>
      <c r="G41" s="95" t="s">
        <v>125</v>
      </c>
      <c r="H41" s="96"/>
      <c r="I41" s="97" t="s">
        <v>148</v>
      </c>
      <c r="J41" s="102"/>
      <c r="K41" s="103"/>
      <c r="L41" s="103"/>
    </row>
    <row r="42" spans="1:12" ht="21.75" customHeight="1" x14ac:dyDescent="0.25">
      <c r="A42" s="76"/>
      <c r="B42" s="57"/>
      <c r="C42" s="75"/>
      <c r="D42" s="99"/>
      <c r="E42" s="100"/>
      <c r="F42" s="99"/>
      <c r="G42" s="100"/>
      <c r="H42" s="104"/>
      <c r="I42" s="105" t="s">
        <v>140</v>
      </c>
      <c r="J42" s="106"/>
      <c r="K42" s="106"/>
      <c r="L42" s="107"/>
    </row>
    <row r="43" spans="1:12" ht="21.75" customHeight="1" x14ac:dyDescent="0.25">
      <c r="A43" s="76"/>
      <c r="B43" s="57"/>
      <c r="C43" s="75"/>
      <c r="D43" s="99"/>
      <c r="E43" s="100"/>
      <c r="F43" s="99"/>
      <c r="G43" s="100"/>
      <c r="H43" s="104"/>
      <c r="I43" s="97" t="s">
        <v>149</v>
      </c>
      <c r="J43" s="108"/>
      <c r="K43" s="108"/>
      <c r="L43" s="108"/>
    </row>
    <row r="44" spans="1:12" ht="21.75" customHeight="1" x14ac:dyDescent="0.25">
      <c r="A44" s="76"/>
      <c r="B44" s="57"/>
      <c r="C44" s="75"/>
      <c r="D44" s="99"/>
      <c r="E44" s="100"/>
      <c r="F44" s="99"/>
      <c r="G44" s="100"/>
      <c r="H44" s="104"/>
      <c r="I44" s="101" t="s">
        <v>142</v>
      </c>
      <c r="J44" s="90"/>
      <c r="K44" s="90"/>
      <c r="L44" s="91"/>
    </row>
    <row r="45" spans="1:12" ht="24.75" customHeight="1" x14ac:dyDescent="0.25">
      <c r="A45" s="76"/>
      <c r="B45" s="57"/>
      <c r="C45" s="80"/>
      <c r="D45" s="109"/>
      <c r="E45" s="110"/>
      <c r="F45" s="109"/>
      <c r="G45" s="110"/>
      <c r="H45" s="111"/>
      <c r="I45" s="97" t="s">
        <v>290</v>
      </c>
      <c r="J45" s="112"/>
      <c r="K45" s="98"/>
      <c r="L45" s="98"/>
    </row>
    <row r="46" spans="1:12" ht="20.25" customHeight="1" x14ac:dyDescent="0.25">
      <c r="A46" s="34"/>
      <c r="B46" s="35"/>
      <c r="C46" s="113" t="s">
        <v>316</v>
      </c>
      <c r="D46" s="24" t="s">
        <v>131</v>
      </c>
      <c r="E46" s="27" t="s">
        <v>152</v>
      </c>
      <c r="F46" s="114" t="s">
        <v>146</v>
      </c>
      <c r="G46" s="29" t="s">
        <v>134</v>
      </c>
      <c r="H46" s="30">
        <f>H47+H48+H49</f>
        <v>10852.5</v>
      </c>
      <c r="I46" s="31" t="s">
        <v>135</v>
      </c>
      <c r="J46" s="32"/>
      <c r="K46" s="32"/>
      <c r="L46" s="33"/>
    </row>
    <row r="47" spans="1:12" ht="20.25" customHeight="1" x14ac:dyDescent="0.25">
      <c r="A47" s="115"/>
      <c r="B47" s="116"/>
      <c r="C47" s="113"/>
      <c r="D47" s="34"/>
      <c r="E47" s="117"/>
      <c r="F47" s="118"/>
      <c r="G47" s="39" t="s">
        <v>123</v>
      </c>
      <c r="H47" s="40">
        <v>5000</v>
      </c>
      <c r="I47" s="41" t="s">
        <v>136</v>
      </c>
      <c r="J47" s="42">
        <v>5000</v>
      </c>
      <c r="K47" s="43">
        <f>H48</f>
        <v>308.5</v>
      </c>
      <c r="L47" s="43">
        <f>H49</f>
        <v>5544</v>
      </c>
    </row>
    <row r="48" spans="1:12" ht="20.25" customHeight="1" x14ac:dyDescent="0.25">
      <c r="A48" s="115"/>
      <c r="B48" s="116"/>
      <c r="C48" s="113"/>
      <c r="D48" s="36"/>
      <c r="E48" s="117"/>
      <c r="F48" s="118"/>
      <c r="G48" s="39" t="s">
        <v>124</v>
      </c>
      <c r="H48" s="40">
        <v>308.5</v>
      </c>
      <c r="I48" s="45" t="s">
        <v>137</v>
      </c>
      <c r="J48" s="32"/>
      <c r="K48" s="32"/>
      <c r="L48" s="33"/>
    </row>
    <row r="49" spans="1:12" ht="28.5" customHeight="1" x14ac:dyDescent="0.25">
      <c r="A49" s="115"/>
      <c r="B49" s="116"/>
      <c r="C49" s="113"/>
      <c r="D49" s="36"/>
      <c r="E49" s="117"/>
      <c r="F49" s="118"/>
      <c r="G49" s="39" t="s">
        <v>125</v>
      </c>
      <c r="H49" s="40">
        <v>5544</v>
      </c>
      <c r="I49" s="41" t="s">
        <v>138</v>
      </c>
      <c r="J49" s="46">
        <v>15</v>
      </c>
      <c r="K49" s="47">
        <v>5</v>
      </c>
      <c r="L49" s="47">
        <v>17</v>
      </c>
    </row>
    <row r="50" spans="1:12" ht="20.25" customHeight="1" x14ac:dyDescent="0.25">
      <c r="A50" s="115"/>
      <c r="B50" s="116"/>
      <c r="C50" s="113"/>
      <c r="D50" s="36"/>
      <c r="E50" s="117"/>
      <c r="F50" s="118"/>
      <c r="G50" s="119"/>
      <c r="H50" s="120"/>
      <c r="I50" s="41" t="s">
        <v>139</v>
      </c>
      <c r="J50" s="51">
        <v>15000</v>
      </c>
      <c r="K50" s="52">
        <v>5000</v>
      </c>
      <c r="L50" s="52">
        <v>16632</v>
      </c>
    </row>
    <row r="51" spans="1:12" ht="25.5" customHeight="1" x14ac:dyDescent="0.25">
      <c r="A51" s="115"/>
      <c r="B51" s="116"/>
      <c r="C51" s="113"/>
      <c r="D51" s="36"/>
      <c r="E51" s="117"/>
      <c r="F51" s="118"/>
      <c r="G51" s="119"/>
      <c r="H51" s="120"/>
      <c r="I51" s="31" t="s">
        <v>140</v>
      </c>
      <c r="J51" s="32"/>
      <c r="K51" s="32"/>
      <c r="L51" s="33"/>
    </row>
    <row r="52" spans="1:12" ht="45" customHeight="1" x14ac:dyDescent="0.25">
      <c r="A52" s="115"/>
      <c r="B52" s="116"/>
      <c r="C52" s="113"/>
      <c r="D52" s="36"/>
      <c r="E52" s="117"/>
      <c r="F52" s="118"/>
      <c r="G52" s="119"/>
      <c r="H52" s="120"/>
      <c r="I52" s="41" t="s">
        <v>141</v>
      </c>
      <c r="J52" s="56">
        <f>J47/J50</f>
        <v>0.33333333333333331</v>
      </c>
      <c r="K52" s="56">
        <f>K47/K50</f>
        <v>6.1699999999999998E-2</v>
      </c>
      <c r="L52" s="56">
        <f>L47/L50</f>
        <v>0.33333333333333331</v>
      </c>
    </row>
    <row r="53" spans="1:12" ht="19.5" customHeight="1" x14ac:dyDescent="0.25">
      <c r="A53" s="115"/>
      <c r="B53" s="116"/>
      <c r="C53" s="113"/>
      <c r="D53" s="36"/>
      <c r="E53" s="117"/>
      <c r="F53" s="118"/>
      <c r="G53" s="119"/>
      <c r="H53" s="120"/>
      <c r="I53" s="31" t="s">
        <v>142</v>
      </c>
      <c r="J53" s="32"/>
      <c r="K53" s="32"/>
      <c r="L53" s="33"/>
    </row>
    <row r="54" spans="1:12" ht="41.25" customHeight="1" x14ac:dyDescent="0.25">
      <c r="A54" s="115"/>
      <c r="B54" s="116"/>
      <c r="C54" s="113"/>
      <c r="D54" s="81"/>
      <c r="E54" s="121"/>
      <c r="F54" s="122"/>
      <c r="G54" s="123"/>
      <c r="H54" s="124"/>
      <c r="I54" s="41" t="s">
        <v>286</v>
      </c>
      <c r="J54" s="42">
        <v>100</v>
      </c>
      <c r="K54" s="43">
        <v>33.299999999999997</v>
      </c>
      <c r="L54" s="43">
        <v>110.9</v>
      </c>
    </row>
    <row r="55" spans="1:12" ht="27.2" customHeight="1" x14ac:dyDescent="0.25">
      <c r="A55" s="37"/>
      <c r="B55" s="35"/>
      <c r="C55" s="113" t="s">
        <v>311</v>
      </c>
      <c r="D55" s="26" t="s">
        <v>131</v>
      </c>
      <c r="E55" s="27" t="s">
        <v>132</v>
      </c>
      <c r="F55" s="114" t="s">
        <v>153</v>
      </c>
      <c r="G55" s="29" t="s">
        <v>134</v>
      </c>
      <c r="H55" s="30">
        <f>H56+H57+H58</f>
        <v>21132.300000000003</v>
      </c>
      <c r="I55" s="31" t="s">
        <v>135</v>
      </c>
      <c r="J55" s="125"/>
      <c r="K55" s="125"/>
      <c r="L55" s="126"/>
    </row>
    <row r="56" spans="1:12" ht="24" customHeight="1" x14ac:dyDescent="0.25">
      <c r="A56" s="117"/>
      <c r="B56" s="35"/>
      <c r="C56" s="113"/>
      <c r="D56" s="36"/>
      <c r="E56" s="117"/>
      <c r="F56" s="118"/>
      <c r="G56" s="39" t="s">
        <v>123</v>
      </c>
      <c r="H56" s="40">
        <v>9500</v>
      </c>
      <c r="I56" s="41" t="s">
        <v>136</v>
      </c>
      <c r="J56" s="42">
        <f>H56</f>
        <v>9500</v>
      </c>
      <c r="K56" s="43">
        <f>H57</f>
        <v>1098.5999999999999</v>
      </c>
      <c r="L56" s="43">
        <f>H58</f>
        <v>10533.7</v>
      </c>
    </row>
    <row r="57" spans="1:12" ht="21" customHeight="1" x14ac:dyDescent="0.25">
      <c r="A57" s="117"/>
      <c r="B57" s="35"/>
      <c r="C57" s="113"/>
      <c r="D57" s="36"/>
      <c r="E57" s="117"/>
      <c r="F57" s="118"/>
      <c r="G57" s="39" t="s">
        <v>124</v>
      </c>
      <c r="H57" s="40">
        <v>1098.5999999999999</v>
      </c>
      <c r="I57" s="45" t="s">
        <v>137</v>
      </c>
      <c r="J57" s="127"/>
      <c r="K57" s="127"/>
      <c r="L57" s="128"/>
    </row>
    <row r="58" spans="1:12" ht="32.25" customHeight="1" x14ac:dyDescent="0.25">
      <c r="A58" s="117"/>
      <c r="B58" s="35"/>
      <c r="C58" s="113"/>
      <c r="D58" s="36"/>
      <c r="E58" s="117"/>
      <c r="F58" s="118"/>
      <c r="G58" s="39" t="s">
        <v>125</v>
      </c>
      <c r="H58" s="40">
        <v>10533.7</v>
      </c>
      <c r="I58" s="41" t="s">
        <v>138</v>
      </c>
      <c r="J58" s="46">
        <v>18</v>
      </c>
      <c r="K58" s="47">
        <v>5</v>
      </c>
      <c r="L58" s="47">
        <v>20</v>
      </c>
    </row>
    <row r="59" spans="1:12" ht="23.25" customHeight="1" x14ac:dyDescent="0.25">
      <c r="A59" s="117"/>
      <c r="B59" s="35"/>
      <c r="C59" s="113"/>
      <c r="D59" s="36"/>
      <c r="E59" s="117"/>
      <c r="F59" s="118"/>
      <c r="G59" s="119"/>
      <c r="H59" s="120"/>
      <c r="I59" s="41" t="s">
        <v>139</v>
      </c>
      <c r="J59" s="51">
        <v>16000</v>
      </c>
      <c r="K59" s="52">
        <v>2500</v>
      </c>
      <c r="L59" s="52">
        <v>17741</v>
      </c>
    </row>
    <row r="60" spans="1:12" ht="21" customHeight="1" x14ac:dyDescent="0.25">
      <c r="A60" s="117"/>
      <c r="B60" s="35"/>
      <c r="C60" s="113"/>
      <c r="D60" s="36"/>
      <c r="E60" s="117"/>
      <c r="F60" s="118"/>
      <c r="G60" s="119"/>
      <c r="H60" s="120"/>
      <c r="I60" s="129" t="s">
        <v>140</v>
      </c>
      <c r="J60" s="127"/>
      <c r="K60" s="127"/>
      <c r="L60" s="128"/>
    </row>
    <row r="61" spans="1:12" ht="36" customHeight="1" x14ac:dyDescent="0.25">
      <c r="A61" s="117"/>
      <c r="B61" s="35"/>
      <c r="C61" s="113"/>
      <c r="D61" s="36"/>
      <c r="E61" s="117"/>
      <c r="F61" s="118"/>
      <c r="G61" s="119"/>
      <c r="H61" s="120"/>
      <c r="I61" s="41" t="s">
        <v>141</v>
      </c>
      <c r="J61" s="56">
        <f>J56/J59</f>
        <v>0.59375</v>
      </c>
      <c r="K61" s="56">
        <f>K56/K59</f>
        <v>0.43943999999999994</v>
      </c>
      <c r="L61" s="56">
        <f>L56/L59</f>
        <v>0.59374894312609217</v>
      </c>
    </row>
    <row r="62" spans="1:12" ht="21" customHeight="1" x14ac:dyDescent="0.25">
      <c r="A62" s="117"/>
      <c r="B62" s="130"/>
      <c r="C62" s="113"/>
      <c r="D62" s="36"/>
      <c r="E62" s="117"/>
      <c r="F62" s="118"/>
      <c r="G62" s="119"/>
      <c r="H62" s="120"/>
      <c r="I62" s="45" t="s">
        <v>142</v>
      </c>
      <c r="J62" s="127"/>
      <c r="K62" s="127"/>
      <c r="L62" s="128"/>
    </row>
    <row r="63" spans="1:12" ht="52.7" customHeight="1" x14ac:dyDescent="0.25">
      <c r="A63" s="121"/>
      <c r="B63" s="131"/>
      <c r="C63" s="113"/>
      <c r="D63" s="81"/>
      <c r="E63" s="121"/>
      <c r="F63" s="122"/>
      <c r="G63" s="123"/>
      <c r="H63" s="124"/>
      <c r="I63" s="41" t="s">
        <v>285</v>
      </c>
      <c r="J63" s="42">
        <v>100</v>
      </c>
      <c r="K63" s="43">
        <v>15.6</v>
      </c>
      <c r="L63" s="43">
        <v>110.9</v>
      </c>
    </row>
    <row r="64" spans="1:12" ht="25.5" customHeight="1" x14ac:dyDescent="0.25">
      <c r="A64" s="37" t="s">
        <v>154</v>
      </c>
      <c r="B64" s="37" t="s">
        <v>155</v>
      </c>
      <c r="C64" s="27" t="s">
        <v>156</v>
      </c>
      <c r="D64" s="26" t="s">
        <v>131</v>
      </c>
      <c r="E64" s="24" t="s">
        <v>157</v>
      </c>
      <c r="F64" s="114" t="s">
        <v>151</v>
      </c>
      <c r="G64" s="29" t="s">
        <v>134</v>
      </c>
      <c r="H64" s="30">
        <f>H65+H66+H67</f>
        <v>5000</v>
      </c>
      <c r="I64" s="31" t="s">
        <v>135</v>
      </c>
      <c r="J64" s="125"/>
      <c r="K64" s="125"/>
      <c r="L64" s="126"/>
    </row>
    <row r="65" spans="1:12" ht="18.75" customHeight="1" x14ac:dyDescent="0.25">
      <c r="A65" s="37"/>
      <c r="B65" s="37"/>
      <c r="C65" s="37"/>
      <c r="D65" s="61"/>
      <c r="E65" s="115"/>
      <c r="F65" s="118"/>
      <c r="G65" s="39" t="s">
        <v>123</v>
      </c>
      <c r="H65" s="40">
        <v>2500</v>
      </c>
      <c r="I65" s="41" t="s">
        <v>136</v>
      </c>
      <c r="J65" s="42">
        <v>2500</v>
      </c>
      <c r="K65" s="43">
        <v>0</v>
      </c>
      <c r="L65" s="43">
        <v>2500</v>
      </c>
    </row>
    <row r="66" spans="1:12" ht="47.25" customHeight="1" x14ac:dyDescent="0.25">
      <c r="A66" s="37"/>
      <c r="B66" s="37"/>
      <c r="C66" s="37"/>
      <c r="D66" s="61"/>
      <c r="E66" s="115"/>
      <c r="F66" s="118"/>
      <c r="G66" s="39" t="s">
        <v>124</v>
      </c>
      <c r="H66" s="40">
        <v>0</v>
      </c>
      <c r="I66" s="41" t="s">
        <v>158</v>
      </c>
      <c r="J66" s="42">
        <v>20</v>
      </c>
      <c r="K66" s="43">
        <v>0</v>
      </c>
      <c r="L66" s="43">
        <v>20</v>
      </c>
    </row>
    <row r="67" spans="1:12" ht="26.25" customHeight="1" x14ac:dyDescent="0.25">
      <c r="A67" s="37"/>
      <c r="B67" s="37"/>
      <c r="C67" s="37"/>
      <c r="D67" s="61"/>
      <c r="E67" s="115"/>
      <c r="F67" s="118"/>
      <c r="G67" s="39" t="s">
        <v>125</v>
      </c>
      <c r="H67" s="40">
        <v>2500</v>
      </c>
      <c r="I67" s="132" t="s">
        <v>137</v>
      </c>
      <c r="J67" s="127"/>
      <c r="K67" s="127"/>
      <c r="L67" s="128"/>
    </row>
    <row r="68" spans="1:12" ht="26.25" customHeight="1" x14ac:dyDescent="0.25">
      <c r="A68" s="133"/>
      <c r="B68" s="76"/>
      <c r="C68" s="37"/>
      <c r="D68" s="61"/>
      <c r="E68" s="115"/>
      <c r="F68" s="118"/>
      <c r="G68" s="119"/>
      <c r="H68" s="120"/>
      <c r="I68" s="41" t="s">
        <v>159</v>
      </c>
      <c r="J68" s="46">
        <v>35</v>
      </c>
      <c r="K68" s="43">
        <v>0</v>
      </c>
      <c r="L68" s="47">
        <v>35</v>
      </c>
    </row>
    <row r="69" spans="1:12" ht="36.75" customHeight="1" x14ac:dyDescent="0.25">
      <c r="A69" s="133"/>
      <c r="B69" s="76"/>
      <c r="C69" s="37"/>
      <c r="D69" s="61"/>
      <c r="E69" s="115"/>
      <c r="F69" s="118"/>
      <c r="G69" s="119"/>
      <c r="H69" s="120"/>
      <c r="I69" s="41" t="s">
        <v>160</v>
      </c>
      <c r="J69" s="51">
        <v>6000</v>
      </c>
      <c r="K69" s="43">
        <v>0</v>
      </c>
      <c r="L69" s="52">
        <v>6000</v>
      </c>
    </row>
    <row r="70" spans="1:12" ht="30.75" customHeight="1" x14ac:dyDescent="0.25">
      <c r="A70" s="133"/>
      <c r="B70" s="76"/>
      <c r="C70" s="37"/>
      <c r="D70" s="61"/>
      <c r="E70" s="134"/>
      <c r="F70" s="119"/>
      <c r="G70" s="119"/>
      <c r="H70" s="120"/>
      <c r="I70" s="132" t="s">
        <v>140</v>
      </c>
      <c r="J70" s="127"/>
      <c r="K70" s="127"/>
      <c r="L70" s="128"/>
    </row>
    <row r="71" spans="1:12" ht="48" customHeight="1" x14ac:dyDescent="0.25">
      <c r="A71" s="133"/>
      <c r="B71" s="76"/>
      <c r="C71" s="37"/>
      <c r="D71" s="61"/>
      <c r="E71" s="134"/>
      <c r="F71" s="119"/>
      <c r="G71" s="119"/>
      <c r="H71" s="120"/>
      <c r="I71" s="41" t="s">
        <v>161</v>
      </c>
      <c r="J71" s="56">
        <f>J65/J69</f>
        <v>0.41666666666666669</v>
      </c>
      <c r="K71" s="43">
        <v>0</v>
      </c>
      <c r="L71" s="56">
        <f>L65/L69</f>
        <v>0.41666666666666669</v>
      </c>
    </row>
    <row r="72" spans="1:12" ht="19.5" customHeight="1" x14ac:dyDescent="0.25">
      <c r="A72" s="133"/>
      <c r="B72" s="133"/>
      <c r="C72" s="37"/>
      <c r="D72" s="61"/>
      <c r="E72" s="134"/>
      <c r="F72" s="119"/>
      <c r="G72" s="119"/>
      <c r="H72" s="120"/>
      <c r="I72" s="135" t="s">
        <v>142</v>
      </c>
      <c r="J72" s="127"/>
      <c r="K72" s="127"/>
      <c r="L72" s="128"/>
    </row>
    <row r="73" spans="1:12" ht="57.75" customHeight="1" x14ac:dyDescent="0.25">
      <c r="A73" s="136"/>
      <c r="B73" s="136"/>
      <c r="C73" s="59"/>
      <c r="D73" s="83"/>
      <c r="E73" s="137"/>
      <c r="F73" s="123"/>
      <c r="G73" s="123"/>
      <c r="H73" s="124"/>
      <c r="I73" s="41" t="s">
        <v>286</v>
      </c>
      <c r="J73" s="42">
        <v>100</v>
      </c>
      <c r="K73" s="43">
        <v>0</v>
      </c>
      <c r="L73" s="43">
        <v>100</v>
      </c>
    </row>
    <row r="74" spans="1:12" ht="18" customHeight="1" x14ac:dyDescent="0.25">
      <c r="A74" s="138" t="s">
        <v>162</v>
      </c>
      <c r="B74" s="139"/>
      <c r="C74" s="139"/>
      <c r="D74" s="139"/>
      <c r="E74" s="139"/>
      <c r="F74" s="139"/>
      <c r="G74" s="140" t="s">
        <v>134</v>
      </c>
      <c r="H74" s="141">
        <f>H75+H76+H77</f>
        <v>75582.5</v>
      </c>
      <c r="I74" s="142"/>
      <c r="J74" s="142"/>
      <c r="K74" s="142"/>
      <c r="L74" s="143"/>
    </row>
    <row r="75" spans="1:12" ht="18" customHeight="1" x14ac:dyDescent="0.25">
      <c r="A75" s="144"/>
      <c r="B75" s="145"/>
      <c r="C75" s="146"/>
      <c r="D75" s="146"/>
      <c r="E75" s="71"/>
      <c r="F75" s="147"/>
      <c r="G75" s="148" t="s">
        <v>123</v>
      </c>
      <c r="H75" s="149">
        <f>H79</f>
        <v>32954.199999999997</v>
      </c>
      <c r="I75" s="150"/>
      <c r="J75" s="150"/>
      <c r="K75" s="150"/>
      <c r="L75" s="151"/>
    </row>
    <row r="76" spans="1:12" ht="18" customHeight="1" x14ac:dyDescent="0.25">
      <c r="A76" s="144"/>
      <c r="B76" s="145"/>
      <c r="C76" s="146"/>
      <c r="D76" s="146"/>
      <c r="E76" s="71"/>
      <c r="F76" s="147"/>
      <c r="G76" s="148" t="s">
        <v>124</v>
      </c>
      <c r="H76" s="149">
        <f>H80</f>
        <v>7453</v>
      </c>
      <c r="I76" s="150"/>
      <c r="J76" s="150"/>
      <c r="K76" s="150"/>
      <c r="L76" s="151"/>
    </row>
    <row r="77" spans="1:12" ht="18" customHeight="1" x14ac:dyDescent="0.25">
      <c r="A77" s="144"/>
      <c r="B77" s="145"/>
      <c r="C77" s="146"/>
      <c r="D77" s="146"/>
      <c r="E77" s="71"/>
      <c r="F77" s="147"/>
      <c r="G77" s="148" t="s">
        <v>125</v>
      </c>
      <c r="H77" s="149">
        <f>H81</f>
        <v>35175.300000000003</v>
      </c>
      <c r="I77" s="150"/>
      <c r="J77" s="150"/>
      <c r="K77" s="150"/>
      <c r="L77" s="151"/>
    </row>
    <row r="78" spans="1:12" ht="18" customHeight="1" x14ac:dyDescent="0.25">
      <c r="A78" s="144"/>
      <c r="B78" s="152" t="s">
        <v>163</v>
      </c>
      <c r="C78" s="152"/>
      <c r="D78" s="152"/>
      <c r="E78" s="152"/>
      <c r="F78" s="152"/>
      <c r="G78" s="153" t="s">
        <v>134</v>
      </c>
      <c r="H78" s="154">
        <f>H79+H80+H81</f>
        <v>75582.5</v>
      </c>
      <c r="I78" s="150"/>
      <c r="J78" s="150"/>
      <c r="K78" s="150"/>
      <c r="L78" s="151"/>
    </row>
    <row r="79" spans="1:12" ht="18" customHeight="1" x14ac:dyDescent="0.25">
      <c r="A79" s="144"/>
      <c r="B79" s="145"/>
      <c r="C79" s="146"/>
      <c r="D79" s="146"/>
      <c r="E79" s="71"/>
      <c r="F79" s="147"/>
      <c r="G79" s="148" t="s">
        <v>123</v>
      </c>
      <c r="H79" s="149">
        <f>H14+H23+H47+H56+H65+H39+H31</f>
        <v>32954.199999999997</v>
      </c>
      <c r="I79" s="150"/>
      <c r="J79" s="150"/>
      <c r="K79" s="150"/>
      <c r="L79" s="151"/>
    </row>
    <row r="80" spans="1:12" ht="18" customHeight="1" x14ac:dyDescent="0.25">
      <c r="A80" s="144"/>
      <c r="B80" s="145"/>
      <c r="C80" s="146"/>
      <c r="D80" s="146"/>
      <c r="E80" s="71"/>
      <c r="F80" s="147"/>
      <c r="G80" s="148" t="s">
        <v>124</v>
      </c>
      <c r="H80" s="149">
        <f t="shared" ref="H80:H81" si="0">H15+H24+H48+H57+H66+H40+H32</f>
        <v>7453</v>
      </c>
      <c r="I80" s="150"/>
      <c r="J80" s="150"/>
      <c r="K80" s="150"/>
      <c r="L80" s="151"/>
    </row>
    <row r="81" spans="1:12" ht="18" customHeight="1" x14ac:dyDescent="0.25">
      <c r="A81" s="155"/>
      <c r="B81" s="156"/>
      <c r="C81" s="157"/>
      <c r="D81" s="157"/>
      <c r="E81" s="158"/>
      <c r="F81" s="159"/>
      <c r="G81" s="160" t="s">
        <v>125</v>
      </c>
      <c r="H81" s="149">
        <f t="shared" si="0"/>
        <v>35175.300000000003</v>
      </c>
      <c r="I81" s="161"/>
      <c r="J81" s="161"/>
      <c r="K81" s="161"/>
      <c r="L81" s="162"/>
    </row>
    <row r="82" spans="1:12" ht="22.5" customHeight="1" x14ac:dyDescent="0.25">
      <c r="A82" s="163" t="s">
        <v>164</v>
      </c>
      <c r="B82" s="22"/>
      <c r="C82" s="22"/>
      <c r="D82" s="22"/>
      <c r="E82" s="22"/>
      <c r="F82" s="22"/>
      <c r="G82" s="22"/>
      <c r="H82" s="22"/>
      <c r="I82" s="22"/>
      <c r="J82" s="22"/>
      <c r="K82" s="22"/>
      <c r="L82" s="23"/>
    </row>
    <row r="83" spans="1:12" ht="35.25" customHeight="1" x14ac:dyDescent="0.25">
      <c r="A83" s="27" t="s">
        <v>128</v>
      </c>
      <c r="B83" s="27" t="s">
        <v>165</v>
      </c>
      <c r="C83" s="27" t="s">
        <v>317</v>
      </c>
      <c r="D83" s="26" t="s">
        <v>131</v>
      </c>
      <c r="E83" s="24" t="s">
        <v>166</v>
      </c>
      <c r="F83" s="28" t="s">
        <v>151</v>
      </c>
      <c r="G83" s="29" t="s">
        <v>134</v>
      </c>
      <c r="H83" s="30">
        <f>H84+H85+H86</f>
        <v>41435.599999999999</v>
      </c>
      <c r="I83" s="31" t="s">
        <v>135</v>
      </c>
      <c r="J83" s="164"/>
      <c r="K83" s="164"/>
      <c r="L83" s="165"/>
    </row>
    <row r="84" spans="1:12" ht="34.700000000000003" customHeight="1" x14ac:dyDescent="0.25">
      <c r="A84" s="37"/>
      <c r="B84" s="37"/>
      <c r="C84" s="37"/>
      <c r="D84" s="36"/>
      <c r="E84" s="34"/>
      <c r="F84" s="166"/>
      <c r="G84" s="39" t="s">
        <v>123</v>
      </c>
      <c r="H84" s="40">
        <v>14906.8</v>
      </c>
      <c r="I84" s="41" t="s">
        <v>136</v>
      </c>
      <c r="J84" s="42">
        <f>H84</f>
        <v>14906.8</v>
      </c>
      <c r="K84" s="43">
        <f>H85</f>
        <v>10000</v>
      </c>
      <c r="L84" s="43">
        <f>H86</f>
        <v>16528.8</v>
      </c>
    </row>
    <row r="85" spans="1:12" ht="33" customHeight="1" x14ac:dyDescent="0.25">
      <c r="A85" s="37"/>
      <c r="B85" s="37"/>
      <c r="C85" s="37"/>
      <c r="D85" s="36"/>
      <c r="E85" s="36"/>
      <c r="F85" s="166"/>
      <c r="G85" s="39" t="s">
        <v>124</v>
      </c>
      <c r="H85" s="40">
        <v>10000</v>
      </c>
      <c r="I85" s="41" t="s">
        <v>167</v>
      </c>
      <c r="J85" s="51">
        <v>154</v>
      </c>
      <c r="K85" s="52">
        <v>154</v>
      </c>
      <c r="L85" s="52">
        <v>154</v>
      </c>
    </row>
    <row r="86" spans="1:12" ht="24" customHeight="1" x14ac:dyDescent="0.25">
      <c r="A86" s="134"/>
      <c r="B86" s="37"/>
      <c r="C86" s="37"/>
      <c r="D86" s="36"/>
      <c r="E86" s="36"/>
      <c r="F86" s="167"/>
      <c r="G86" s="39" t="s">
        <v>125</v>
      </c>
      <c r="H86" s="40">
        <v>16528.8</v>
      </c>
      <c r="I86" s="135" t="s">
        <v>137</v>
      </c>
      <c r="J86" s="168"/>
      <c r="K86" s="168"/>
      <c r="L86" s="130"/>
    </row>
    <row r="87" spans="1:12" ht="51.75" customHeight="1" x14ac:dyDescent="0.25">
      <c r="A87" s="134"/>
      <c r="B87" s="130"/>
      <c r="C87" s="37"/>
      <c r="D87" s="36"/>
      <c r="E87" s="36"/>
      <c r="F87" s="48"/>
      <c r="G87" s="48"/>
      <c r="H87" s="53"/>
      <c r="I87" s="41" t="s">
        <v>168</v>
      </c>
      <c r="J87" s="51">
        <v>21100</v>
      </c>
      <c r="K87" s="52">
        <v>22218</v>
      </c>
      <c r="L87" s="52">
        <v>23395</v>
      </c>
    </row>
    <row r="88" spans="1:12" ht="16.5" customHeight="1" x14ac:dyDescent="0.25">
      <c r="A88" s="134"/>
      <c r="B88" s="130"/>
      <c r="C88" s="37"/>
      <c r="D88" s="36"/>
      <c r="E88" s="36"/>
      <c r="F88" s="48"/>
      <c r="G88" s="48"/>
      <c r="H88" s="53"/>
      <c r="I88" s="41" t="s">
        <v>169</v>
      </c>
      <c r="J88" s="51">
        <v>10000</v>
      </c>
      <c r="K88" s="52">
        <v>10530</v>
      </c>
      <c r="L88" s="52">
        <v>11088</v>
      </c>
    </row>
    <row r="89" spans="1:12" ht="23.25" customHeight="1" x14ac:dyDescent="0.25">
      <c r="A89" s="134"/>
      <c r="B89" s="130"/>
      <c r="C89" s="37"/>
      <c r="D89" s="36"/>
      <c r="E89" s="36"/>
      <c r="F89" s="48"/>
      <c r="G89" s="48"/>
      <c r="H89" s="53"/>
      <c r="I89" s="135" t="s">
        <v>140</v>
      </c>
      <c r="J89" s="168"/>
      <c r="K89" s="168"/>
      <c r="L89" s="130"/>
    </row>
    <row r="90" spans="1:12" ht="33.75" customHeight="1" x14ac:dyDescent="0.25">
      <c r="A90" s="134"/>
      <c r="B90" s="130"/>
      <c r="C90" s="37"/>
      <c r="D90" s="36"/>
      <c r="E90" s="36"/>
      <c r="F90" s="169"/>
      <c r="G90" s="62"/>
      <c r="H90" s="61"/>
      <c r="I90" s="41" t="s">
        <v>170</v>
      </c>
      <c r="J90" s="56">
        <f>J84/J87</f>
        <v>0.70648341232227485</v>
      </c>
      <c r="K90" s="56">
        <f>K84/K87</f>
        <v>0.45008551624808713</v>
      </c>
      <c r="L90" s="56">
        <f>L84/L87</f>
        <v>0.70650993802094464</v>
      </c>
    </row>
    <row r="91" spans="1:12" ht="21" customHeight="1" x14ac:dyDescent="0.25">
      <c r="A91" s="134"/>
      <c r="B91" s="130"/>
      <c r="C91" s="37"/>
      <c r="D91" s="36"/>
      <c r="E91" s="36"/>
      <c r="F91" s="169"/>
      <c r="G91" s="62"/>
      <c r="H91" s="61"/>
      <c r="I91" s="135" t="s">
        <v>142</v>
      </c>
      <c r="J91" s="168"/>
      <c r="K91" s="168"/>
      <c r="L91" s="61"/>
    </row>
    <row r="92" spans="1:12" ht="47.25" customHeight="1" x14ac:dyDescent="0.25">
      <c r="A92" s="137"/>
      <c r="B92" s="131"/>
      <c r="C92" s="170"/>
      <c r="D92" s="81"/>
      <c r="E92" s="81"/>
      <c r="F92" s="171"/>
      <c r="G92" s="172"/>
      <c r="H92" s="83"/>
      <c r="I92" s="173" t="s">
        <v>171</v>
      </c>
      <c r="J92" s="42">
        <v>100</v>
      </c>
      <c r="K92" s="43">
        <v>105.3</v>
      </c>
      <c r="L92" s="43">
        <v>105.3</v>
      </c>
    </row>
    <row r="93" spans="1:12" ht="19.5" customHeight="1" x14ac:dyDescent="0.25">
      <c r="A93" s="138" t="s">
        <v>172</v>
      </c>
      <c r="B93" s="139"/>
      <c r="C93" s="139"/>
      <c r="D93" s="139"/>
      <c r="E93" s="139"/>
      <c r="F93" s="139"/>
      <c r="G93" s="140" t="s">
        <v>134</v>
      </c>
      <c r="H93" s="141">
        <f>H94+H95+H96</f>
        <v>41435.599999999999</v>
      </c>
      <c r="I93" s="142"/>
      <c r="J93" s="142"/>
      <c r="K93" s="142"/>
      <c r="L93" s="143"/>
    </row>
    <row r="94" spans="1:12" ht="19.5" customHeight="1" x14ac:dyDescent="0.25">
      <c r="A94" s="144"/>
      <c r="B94" s="145"/>
      <c r="C94" s="146"/>
      <c r="D94" s="146"/>
      <c r="E94" s="71"/>
      <c r="F94" s="147"/>
      <c r="G94" s="148" t="s">
        <v>123</v>
      </c>
      <c r="H94" s="149">
        <f>H98</f>
        <v>14906.8</v>
      </c>
      <c r="I94" s="150"/>
      <c r="J94" s="150"/>
      <c r="K94" s="150"/>
      <c r="L94" s="151"/>
    </row>
    <row r="95" spans="1:12" ht="19.5" customHeight="1" x14ac:dyDescent="0.25">
      <c r="A95" s="144"/>
      <c r="B95" s="145"/>
      <c r="C95" s="146"/>
      <c r="D95" s="146"/>
      <c r="E95" s="71"/>
      <c r="F95" s="147"/>
      <c r="G95" s="148" t="s">
        <v>124</v>
      </c>
      <c r="H95" s="149">
        <f>H99</f>
        <v>10000</v>
      </c>
      <c r="I95" s="150"/>
      <c r="J95" s="150"/>
      <c r="K95" s="150"/>
      <c r="L95" s="151"/>
    </row>
    <row r="96" spans="1:12" ht="19.5" customHeight="1" x14ac:dyDescent="0.25">
      <c r="A96" s="144"/>
      <c r="B96" s="145"/>
      <c r="C96" s="146"/>
      <c r="D96" s="146"/>
      <c r="E96" s="71"/>
      <c r="F96" s="147"/>
      <c r="G96" s="148" t="s">
        <v>125</v>
      </c>
      <c r="H96" s="149">
        <f>H100</f>
        <v>16528.8</v>
      </c>
      <c r="I96" s="150"/>
      <c r="J96" s="150"/>
      <c r="K96" s="150"/>
      <c r="L96" s="151"/>
    </row>
    <row r="97" spans="1:12" ht="19.5" customHeight="1" x14ac:dyDescent="0.25">
      <c r="A97" s="144"/>
      <c r="B97" s="174"/>
      <c r="C97" s="145"/>
      <c r="D97" s="145"/>
      <c r="E97" s="175" t="s">
        <v>163</v>
      </c>
      <c r="F97" s="175"/>
      <c r="G97" s="153" t="s">
        <v>134</v>
      </c>
      <c r="H97" s="154">
        <f>H98+H99+H100</f>
        <v>41435.599999999999</v>
      </c>
      <c r="I97" s="150"/>
      <c r="J97" s="150"/>
      <c r="K97" s="150"/>
      <c r="L97" s="151"/>
    </row>
    <row r="98" spans="1:12" ht="19.5" customHeight="1" x14ac:dyDescent="0.25">
      <c r="A98" s="144"/>
      <c r="B98" s="145"/>
      <c r="C98" s="146"/>
      <c r="D98" s="146"/>
      <c r="E98" s="71"/>
      <c r="F98" s="147"/>
      <c r="G98" s="148" t="s">
        <v>123</v>
      </c>
      <c r="H98" s="149">
        <f>H84</f>
        <v>14906.8</v>
      </c>
      <c r="I98" s="150"/>
      <c r="J98" s="150"/>
      <c r="K98" s="150"/>
      <c r="L98" s="151"/>
    </row>
    <row r="99" spans="1:12" ht="19.5" customHeight="1" x14ac:dyDescent="0.25">
      <c r="A99" s="144"/>
      <c r="B99" s="145"/>
      <c r="C99" s="146"/>
      <c r="D99" s="146"/>
      <c r="E99" s="71"/>
      <c r="F99" s="147"/>
      <c r="G99" s="148" t="s">
        <v>124</v>
      </c>
      <c r="H99" s="149">
        <f>H85</f>
        <v>10000</v>
      </c>
      <c r="I99" s="150"/>
      <c r="J99" s="150"/>
      <c r="K99" s="150"/>
      <c r="L99" s="151"/>
    </row>
    <row r="100" spans="1:12" ht="19.5" customHeight="1" x14ac:dyDescent="0.25">
      <c r="A100" s="155"/>
      <c r="B100" s="156"/>
      <c r="C100" s="157"/>
      <c r="D100" s="157"/>
      <c r="E100" s="158"/>
      <c r="F100" s="159"/>
      <c r="G100" s="160" t="s">
        <v>125</v>
      </c>
      <c r="H100" s="176">
        <f>H86</f>
        <v>16528.8</v>
      </c>
      <c r="I100" s="161"/>
      <c r="J100" s="161"/>
      <c r="K100" s="161"/>
      <c r="L100" s="162"/>
    </row>
    <row r="101" spans="1:12" ht="23.25" customHeight="1" x14ac:dyDescent="0.25">
      <c r="A101" s="177" t="s">
        <v>173</v>
      </c>
      <c r="B101" s="178"/>
      <c r="C101" s="178"/>
      <c r="D101" s="178"/>
      <c r="E101" s="178"/>
      <c r="F101" s="178"/>
      <c r="G101" s="178"/>
      <c r="H101" s="178"/>
      <c r="I101" s="178"/>
      <c r="J101" s="178"/>
      <c r="K101" s="178"/>
      <c r="L101" s="179"/>
    </row>
    <row r="102" spans="1:12" ht="24.75" customHeight="1" x14ac:dyDescent="0.25">
      <c r="A102" s="180" t="s">
        <v>174</v>
      </c>
      <c r="B102" s="27" t="s">
        <v>175</v>
      </c>
      <c r="C102" s="27" t="s">
        <v>176</v>
      </c>
      <c r="D102" s="181" t="s">
        <v>131</v>
      </c>
      <c r="E102" s="24" t="s">
        <v>177</v>
      </c>
      <c r="F102" s="182"/>
      <c r="G102" s="68" t="s">
        <v>134</v>
      </c>
      <c r="H102" s="30">
        <f>H103+H104+H105</f>
        <v>48231.899999999994</v>
      </c>
      <c r="I102" s="69" t="s">
        <v>135</v>
      </c>
      <c r="J102" s="32"/>
      <c r="K102" s="32"/>
      <c r="L102" s="33"/>
    </row>
    <row r="103" spans="1:12" ht="24" customHeight="1" x14ac:dyDescent="0.25">
      <c r="A103" s="183"/>
      <c r="B103" s="37"/>
      <c r="C103" s="37"/>
      <c r="D103" s="73"/>
      <c r="E103" s="34"/>
      <c r="F103" s="130"/>
      <c r="G103" s="71" t="s">
        <v>123</v>
      </c>
      <c r="H103" s="184">
        <f>H108+H112</f>
        <v>17557.7</v>
      </c>
      <c r="I103" s="72" t="s">
        <v>136</v>
      </c>
      <c r="J103" s="185">
        <f>H103</f>
        <v>17557.7</v>
      </c>
      <c r="K103" s="186">
        <f>H104</f>
        <v>11206</v>
      </c>
      <c r="L103" s="186">
        <f>H105</f>
        <v>19468.199999999997</v>
      </c>
    </row>
    <row r="104" spans="1:12" ht="24" customHeight="1" x14ac:dyDescent="0.25">
      <c r="A104" s="183"/>
      <c r="B104" s="37"/>
      <c r="C104" s="37"/>
      <c r="D104" s="73"/>
      <c r="E104" s="34"/>
      <c r="F104" s="130"/>
      <c r="G104" s="71" t="s">
        <v>124</v>
      </c>
      <c r="H104" s="184">
        <f>H109+H113</f>
        <v>11206</v>
      </c>
      <c r="I104" s="74" t="s">
        <v>137</v>
      </c>
      <c r="J104" s="187"/>
      <c r="K104" s="187"/>
      <c r="L104" s="42"/>
    </row>
    <row r="105" spans="1:12" ht="32.25" customHeight="1" x14ac:dyDescent="0.25">
      <c r="A105" s="183"/>
      <c r="B105" s="37"/>
      <c r="C105" s="37"/>
      <c r="D105" s="73"/>
      <c r="E105" s="34"/>
      <c r="F105" s="188"/>
      <c r="G105" s="71" t="s">
        <v>125</v>
      </c>
      <c r="H105" s="184">
        <f>H110+H114</f>
        <v>19468.199999999997</v>
      </c>
      <c r="I105" s="72" t="s">
        <v>138</v>
      </c>
      <c r="J105" s="185">
        <v>325</v>
      </c>
      <c r="K105" s="186">
        <v>402</v>
      </c>
      <c r="L105" s="185">
        <v>423</v>
      </c>
    </row>
    <row r="106" spans="1:12" ht="24.75" customHeight="1" x14ac:dyDescent="0.25">
      <c r="A106" s="183"/>
      <c r="B106" s="37"/>
      <c r="C106" s="37"/>
      <c r="D106" s="73"/>
      <c r="E106" s="36"/>
      <c r="F106" s="188"/>
      <c r="G106" s="71"/>
      <c r="H106" s="184"/>
      <c r="I106" s="72" t="s">
        <v>139</v>
      </c>
      <c r="J106" s="51">
        <v>100000</v>
      </c>
      <c r="K106" s="52">
        <v>155082</v>
      </c>
      <c r="L106" s="52">
        <v>163300</v>
      </c>
    </row>
    <row r="107" spans="1:12" ht="38.25" customHeight="1" x14ac:dyDescent="0.25">
      <c r="A107" s="189"/>
      <c r="B107" s="37"/>
      <c r="C107" s="37"/>
      <c r="D107" s="73"/>
      <c r="E107" s="36"/>
      <c r="F107" s="61" t="s">
        <v>151</v>
      </c>
      <c r="G107" s="190" t="s">
        <v>134</v>
      </c>
      <c r="H107" s="184">
        <f>H108+H109+H110</f>
        <v>48206.5</v>
      </c>
      <c r="I107" s="74" t="s">
        <v>140</v>
      </c>
      <c r="J107" s="191"/>
      <c r="K107" s="191"/>
      <c r="L107" s="46"/>
    </row>
    <row r="108" spans="1:12" ht="27.2" customHeight="1" x14ac:dyDescent="0.25">
      <c r="A108" s="119"/>
      <c r="B108" s="76"/>
      <c r="C108" s="76"/>
      <c r="D108" s="73"/>
      <c r="E108" s="36"/>
      <c r="F108" s="61"/>
      <c r="G108" s="71" t="s">
        <v>123</v>
      </c>
      <c r="H108" s="184">
        <v>17550.400000000001</v>
      </c>
      <c r="I108" s="192" t="s">
        <v>178</v>
      </c>
      <c r="J108" s="65">
        <f>J103/J105</f>
        <v>54.023692307692308</v>
      </c>
      <c r="K108" s="65">
        <f>K103/K105</f>
        <v>27.875621890547265</v>
      </c>
      <c r="L108" s="65">
        <f>L103/L105</f>
        <v>46.024113475177295</v>
      </c>
    </row>
    <row r="109" spans="1:12" ht="31.5" customHeight="1" x14ac:dyDescent="0.25">
      <c r="A109" s="119"/>
      <c r="B109" s="193"/>
      <c r="C109" s="34"/>
      <c r="D109" s="73"/>
      <c r="E109" s="36"/>
      <c r="F109" s="61"/>
      <c r="G109" s="71" t="s">
        <v>124</v>
      </c>
      <c r="H109" s="184">
        <v>11196</v>
      </c>
      <c r="I109" s="72" t="s">
        <v>179</v>
      </c>
      <c r="J109" s="43">
        <f>J103/J106</f>
        <v>0.17557700000000001</v>
      </c>
      <c r="K109" s="43">
        <f>K103/K106</f>
        <v>7.2258547091216263E-2</v>
      </c>
      <c r="L109" s="43">
        <f>L103/L106</f>
        <v>0.1192173913043478</v>
      </c>
    </row>
    <row r="110" spans="1:12" ht="23.25" customHeight="1" x14ac:dyDescent="0.25">
      <c r="A110" s="119"/>
      <c r="B110" s="193"/>
      <c r="C110" s="34"/>
      <c r="D110" s="73"/>
      <c r="E110" s="36"/>
      <c r="F110" s="61"/>
      <c r="G110" s="71" t="s">
        <v>125</v>
      </c>
      <c r="H110" s="184">
        <v>19460.099999999999</v>
      </c>
      <c r="I110" s="194" t="s">
        <v>142</v>
      </c>
      <c r="J110" s="191"/>
      <c r="K110" s="191"/>
      <c r="L110" s="46"/>
    </row>
    <row r="111" spans="1:12" ht="42.75" customHeight="1" x14ac:dyDescent="0.25">
      <c r="A111" s="119"/>
      <c r="B111" s="193"/>
      <c r="C111" s="34"/>
      <c r="D111" s="73"/>
      <c r="E111" s="36"/>
      <c r="F111" s="188" t="s">
        <v>180</v>
      </c>
      <c r="G111" s="190" t="s">
        <v>134</v>
      </c>
      <c r="H111" s="184">
        <f>H112+H113+H114</f>
        <v>25.4</v>
      </c>
      <c r="I111" s="195" t="s">
        <v>181</v>
      </c>
      <c r="J111" s="43">
        <v>100</v>
      </c>
      <c r="K111" s="43">
        <v>123.7</v>
      </c>
      <c r="L111" s="43">
        <v>105.2</v>
      </c>
    </row>
    <row r="112" spans="1:12" ht="43.5" customHeight="1" x14ac:dyDescent="0.25">
      <c r="A112" s="119"/>
      <c r="B112" s="193"/>
      <c r="C112" s="34"/>
      <c r="D112" s="73"/>
      <c r="E112" s="36"/>
      <c r="F112" s="188"/>
      <c r="G112" s="71" t="s">
        <v>123</v>
      </c>
      <c r="H112" s="184">
        <v>7.3</v>
      </c>
      <c r="I112" s="72" t="s">
        <v>143</v>
      </c>
      <c r="J112" s="43">
        <v>100</v>
      </c>
      <c r="K112" s="43">
        <v>155.1</v>
      </c>
      <c r="L112" s="43">
        <v>105.3</v>
      </c>
    </row>
    <row r="113" spans="1:12" ht="21.75" customHeight="1" x14ac:dyDescent="0.25">
      <c r="A113" s="119"/>
      <c r="B113" s="193"/>
      <c r="C113" s="34"/>
      <c r="D113" s="73"/>
      <c r="E113" s="36"/>
      <c r="F113" s="61"/>
      <c r="G113" s="71" t="s">
        <v>124</v>
      </c>
      <c r="H113" s="184">
        <v>10</v>
      </c>
      <c r="I113" s="196"/>
      <c r="J113" s="168"/>
      <c r="K113" s="168"/>
      <c r="L113" s="185"/>
    </row>
    <row r="114" spans="1:12" ht="21.75" customHeight="1" x14ac:dyDescent="0.25">
      <c r="A114" s="123"/>
      <c r="B114" s="197"/>
      <c r="C114" s="198"/>
      <c r="D114" s="82"/>
      <c r="E114" s="81"/>
      <c r="F114" s="83"/>
      <c r="G114" s="158" t="s">
        <v>125</v>
      </c>
      <c r="H114" s="199">
        <v>8.1</v>
      </c>
      <c r="I114" s="196"/>
      <c r="J114" s="168"/>
      <c r="K114" s="168"/>
      <c r="L114" s="185"/>
    </row>
    <row r="115" spans="1:12" ht="21" customHeight="1" x14ac:dyDescent="0.25">
      <c r="A115" s="200" t="s">
        <v>182</v>
      </c>
      <c r="B115" s="201"/>
      <c r="C115" s="201"/>
      <c r="D115" s="201"/>
      <c r="E115" s="201"/>
      <c r="F115" s="201"/>
      <c r="G115" s="153" t="s">
        <v>134</v>
      </c>
      <c r="H115" s="154">
        <f>H116+H117+H118</f>
        <v>48231.899999999994</v>
      </c>
      <c r="I115" s="202"/>
      <c r="J115" s="202"/>
      <c r="K115" s="202"/>
      <c r="L115" s="203"/>
    </row>
    <row r="116" spans="1:12" ht="21" customHeight="1" x14ac:dyDescent="0.25">
      <c r="A116" s="144"/>
      <c r="B116" s="145"/>
      <c r="C116" s="146"/>
      <c r="D116" s="146"/>
      <c r="E116" s="146"/>
      <c r="F116" s="204"/>
      <c r="G116" s="148" t="s">
        <v>123</v>
      </c>
      <c r="H116" s="154">
        <f>H120+H124</f>
        <v>17557.7</v>
      </c>
      <c r="I116" s="150"/>
      <c r="J116" s="150"/>
      <c r="K116" s="150"/>
      <c r="L116" s="151"/>
    </row>
    <row r="117" spans="1:12" ht="21" customHeight="1" x14ac:dyDescent="0.25">
      <c r="A117" s="144"/>
      <c r="B117" s="145"/>
      <c r="C117" s="146"/>
      <c r="D117" s="146"/>
      <c r="E117" s="146"/>
      <c r="F117" s="204"/>
      <c r="G117" s="148" t="s">
        <v>124</v>
      </c>
      <c r="H117" s="154">
        <f>H121+H125</f>
        <v>11206</v>
      </c>
      <c r="I117" s="150"/>
      <c r="J117" s="150"/>
      <c r="K117" s="150"/>
      <c r="L117" s="151"/>
    </row>
    <row r="118" spans="1:12" ht="21" customHeight="1" x14ac:dyDescent="0.25">
      <c r="A118" s="144"/>
      <c r="B118" s="145"/>
      <c r="C118" s="146"/>
      <c r="D118" s="146"/>
      <c r="E118" s="146"/>
      <c r="F118" s="205"/>
      <c r="G118" s="148" t="s">
        <v>125</v>
      </c>
      <c r="H118" s="154">
        <f>H122+H126</f>
        <v>19468.199999999997</v>
      </c>
      <c r="I118" s="150"/>
      <c r="J118" s="150"/>
      <c r="K118" s="150"/>
      <c r="L118" s="151"/>
    </row>
    <row r="119" spans="1:12" ht="21" customHeight="1" x14ac:dyDescent="0.25">
      <c r="A119" s="200" t="s">
        <v>163</v>
      </c>
      <c r="B119" s="201"/>
      <c r="C119" s="201"/>
      <c r="D119" s="201"/>
      <c r="E119" s="201"/>
      <c r="F119" s="201"/>
      <c r="G119" s="153" t="s">
        <v>134</v>
      </c>
      <c r="H119" s="154">
        <f>H120+H121+H122</f>
        <v>48206.5</v>
      </c>
      <c r="I119" s="150"/>
      <c r="J119" s="150"/>
      <c r="K119" s="150"/>
      <c r="L119" s="151"/>
    </row>
    <row r="120" spans="1:12" ht="21" customHeight="1" x14ac:dyDescent="0.25">
      <c r="A120" s="144"/>
      <c r="B120" s="145"/>
      <c r="C120" s="146"/>
      <c r="D120" s="146"/>
      <c r="E120" s="146"/>
      <c r="F120" s="206"/>
      <c r="G120" s="148" t="s">
        <v>123</v>
      </c>
      <c r="H120" s="154">
        <f>H108</f>
        <v>17550.400000000001</v>
      </c>
      <c r="I120" s="150"/>
      <c r="J120" s="150"/>
      <c r="K120" s="150"/>
      <c r="L120" s="151"/>
    </row>
    <row r="121" spans="1:12" ht="21" customHeight="1" x14ac:dyDescent="0.25">
      <c r="A121" s="144"/>
      <c r="B121" s="145"/>
      <c r="C121" s="146"/>
      <c r="D121" s="146"/>
      <c r="E121" s="146"/>
      <c r="F121" s="206"/>
      <c r="G121" s="148" t="s">
        <v>124</v>
      </c>
      <c r="H121" s="154">
        <f>H109</f>
        <v>11196</v>
      </c>
      <c r="I121" s="150"/>
      <c r="J121" s="150"/>
      <c r="K121" s="150"/>
      <c r="L121" s="151"/>
    </row>
    <row r="122" spans="1:12" ht="21" customHeight="1" x14ac:dyDescent="0.25">
      <c r="A122" s="144"/>
      <c r="B122" s="145"/>
      <c r="C122" s="146"/>
      <c r="D122" s="146"/>
      <c r="E122" s="146"/>
      <c r="F122" s="206"/>
      <c r="G122" s="148" t="s">
        <v>125</v>
      </c>
      <c r="H122" s="154">
        <f>H110</f>
        <v>19460.099999999999</v>
      </c>
      <c r="I122" s="150"/>
      <c r="J122" s="150"/>
      <c r="K122" s="150"/>
      <c r="L122" s="151"/>
    </row>
    <row r="123" spans="1:12" ht="27" customHeight="1" x14ac:dyDescent="0.25">
      <c r="A123" s="144"/>
      <c r="B123" s="145"/>
      <c r="C123" s="146"/>
      <c r="D123" s="146"/>
      <c r="E123" s="146"/>
      <c r="F123" s="205" t="s">
        <v>180</v>
      </c>
      <c r="G123" s="153" t="s">
        <v>134</v>
      </c>
      <c r="H123" s="154">
        <f>H124+H125+H126</f>
        <v>25.4</v>
      </c>
      <c r="I123" s="150"/>
      <c r="J123" s="150"/>
      <c r="K123" s="150"/>
      <c r="L123" s="151"/>
    </row>
    <row r="124" spans="1:12" ht="27.75" customHeight="1" x14ac:dyDescent="0.25">
      <c r="A124" s="144"/>
      <c r="B124" s="145"/>
      <c r="C124" s="146"/>
      <c r="D124" s="146"/>
      <c r="E124" s="146"/>
      <c r="F124" s="205"/>
      <c r="G124" s="148" t="s">
        <v>123</v>
      </c>
      <c r="H124" s="154">
        <f>H112</f>
        <v>7.3</v>
      </c>
      <c r="I124" s="150"/>
      <c r="J124" s="150"/>
      <c r="K124" s="150"/>
      <c r="L124" s="151"/>
    </row>
    <row r="125" spans="1:12" ht="27.75" customHeight="1" x14ac:dyDescent="0.25">
      <c r="A125" s="144"/>
      <c r="B125" s="145"/>
      <c r="C125" s="146"/>
      <c r="D125" s="146"/>
      <c r="E125" s="71"/>
      <c r="F125" s="73"/>
      <c r="G125" s="148" t="s">
        <v>124</v>
      </c>
      <c r="H125" s="154">
        <f>H113</f>
        <v>10</v>
      </c>
      <c r="I125" s="150"/>
      <c r="J125" s="150"/>
      <c r="K125" s="150"/>
      <c r="L125" s="151"/>
    </row>
    <row r="126" spans="1:12" ht="27.75" customHeight="1" x14ac:dyDescent="0.25">
      <c r="A126" s="155"/>
      <c r="B126" s="156"/>
      <c r="C126" s="157"/>
      <c r="D126" s="157"/>
      <c r="E126" s="158"/>
      <c r="F126" s="82"/>
      <c r="G126" s="160" t="s">
        <v>125</v>
      </c>
      <c r="H126" s="207">
        <f>H114</f>
        <v>8.1</v>
      </c>
      <c r="I126" s="161"/>
      <c r="J126" s="161"/>
      <c r="K126" s="161"/>
      <c r="L126" s="162"/>
    </row>
    <row r="127" spans="1:12" ht="27.2" customHeight="1" x14ac:dyDescent="0.25">
      <c r="A127" s="163" t="s">
        <v>183</v>
      </c>
      <c r="B127" s="208"/>
      <c r="C127" s="208"/>
      <c r="D127" s="208"/>
      <c r="E127" s="208"/>
      <c r="F127" s="208"/>
      <c r="G127" s="208"/>
      <c r="H127" s="208"/>
      <c r="I127" s="208"/>
      <c r="J127" s="208"/>
      <c r="K127" s="208"/>
      <c r="L127" s="209"/>
    </row>
    <row r="128" spans="1:12" ht="27.2" customHeight="1" x14ac:dyDescent="0.25">
      <c r="A128" s="27" t="s">
        <v>128</v>
      </c>
      <c r="B128" s="27" t="s">
        <v>184</v>
      </c>
      <c r="C128" s="25" t="s">
        <v>185</v>
      </c>
      <c r="D128" s="24" t="s">
        <v>131</v>
      </c>
      <c r="E128" s="27" t="s">
        <v>186</v>
      </c>
      <c r="F128" s="114" t="s">
        <v>151</v>
      </c>
      <c r="G128" s="29" t="s">
        <v>134</v>
      </c>
      <c r="H128" s="30">
        <f>H129+H130+H131</f>
        <v>50588.9</v>
      </c>
      <c r="I128" s="31" t="s">
        <v>135</v>
      </c>
      <c r="J128" s="32"/>
      <c r="K128" s="32"/>
      <c r="L128" s="33"/>
    </row>
    <row r="129" spans="1:12" ht="18" customHeight="1" x14ac:dyDescent="0.25">
      <c r="A129" s="37"/>
      <c r="B129" s="37"/>
      <c r="C129" s="35"/>
      <c r="D129" s="34"/>
      <c r="E129" s="37"/>
      <c r="F129" s="169"/>
      <c r="G129" s="39" t="s">
        <v>123</v>
      </c>
      <c r="H129" s="184">
        <v>16000</v>
      </c>
      <c r="I129" s="72" t="s">
        <v>136</v>
      </c>
      <c r="J129" s="185">
        <f>H129</f>
        <v>16000</v>
      </c>
      <c r="K129" s="186">
        <f>H130</f>
        <v>16848</v>
      </c>
      <c r="L129" s="186">
        <f>H131</f>
        <v>17740.900000000001</v>
      </c>
    </row>
    <row r="130" spans="1:12" ht="23.25" customHeight="1" x14ac:dyDescent="0.25">
      <c r="A130" s="37"/>
      <c r="B130" s="37"/>
      <c r="C130" s="35"/>
      <c r="D130" s="44"/>
      <c r="E130" s="37"/>
      <c r="F130" s="169"/>
      <c r="G130" s="39" t="s">
        <v>124</v>
      </c>
      <c r="H130" s="184">
        <v>16848</v>
      </c>
      <c r="I130" s="74" t="s">
        <v>137</v>
      </c>
      <c r="J130" s="32"/>
      <c r="K130" s="32"/>
      <c r="L130" s="33"/>
    </row>
    <row r="131" spans="1:12" ht="31.5" customHeight="1" x14ac:dyDescent="0.25">
      <c r="A131" s="37"/>
      <c r="B131" s="37"/>
      <c r="C131" s="35"/>
      <c r="D131" s="44"/>
      <c r="E131" s="37"/>
      <c r="F131" s="169"/>
      <c r="G131" s="39" t="s">
        <v>125</v>
      </c>
      <c r="H131" s="184">
        <v>17740.900000000001</v>
      </c>
      <c r="I131" s="41" t="s">
        <v>138</v>
      </c>
      <c r="J131" s="210">
        <v>25</v>
      </c>
      <c r="K131" s="211">
        <v>60</v>
      </c>
      <c r="L131" s="211">
        <v>60</v>
      </c>
    </row>
    <row r="132" spans="1:12" ht="22.5" customHeight="1" x14ac:dyDescent="0.25">
      <c r="A132" s="37"/>
      <c r="B132" s="37"/>
      <c r="C132" s="35"/>
      <c r="D132" s="44"/>
      <c r="E132" s="37"/>
      <c r="F132" s="169"/>
      <c r="G132" s="62"/>
      <c r="H132" s="61"/>
      <c r="I132" s="41" t="s">
        <v>139</v>
      </c>
      <c r="J132" s="212">
        <v>32000</v>
      </c>
      <c r="K132" s="213">
        <v>33696</v>
      </c>
      <c r="L132" s="213">
        <v>35482</v>
      </c>
    </row>
    <row r="133" spans="1:12" ht="18.75" customHeight="1" x14ac:dyDescent="0.25">
      <c r="A133" s="37"/>
      <c r="B133" s="37"/>
      <c r="C133" s="35"/>
      <c r="D133" s="44"/>
      <c r="E133" s="37"/>
      <c r="F133" s="169"/>
      <c r="G133" s="62"/>
      <c r="H133" s="61"/>
      <c r="I133" s="74" t="s">
        <v>140</v>
      </c>
      <c r="J133" s="32"/>
      <c r="K133" s="32"/>
      <c r="L133" s="33"/>
    </row>
    <row r="134" spans="1:12" ht="30.95" customHeight="1" x14ac:dyDescent="0.25">
      <c r="A134" s="37"/>
      <c r="B134" s="37"/>
      <c r="C134" s="35"/>
      <c r="D134" s="44"/>
      <c r="E134" s="37"/>
      <c r="F134" s="169"/>
      <c r="G134" s="62"/>
      <c r="H134" s="61"/>
      <c r="I134" s="72" t="s">
        <v>179</v>
      </c>
      <c r="J134" s="184">
        <f>J129/J132</f>
        <v>0.5</v>
      </c>
      <c r="K134" s="184">
        <f>K129/K132</f>
        <v>0.5</v>
      </c>
      <c r="L134" s="184">
        <f>L129/L132</f>
        <v>0.49999718166957896</v>
      </c>
    </row>
    <row r="135" spans="1:12" ht="24.75" customHeight="1" x14ac:dyDescent="0.25">
      <c r="A135" s="37"/>
      <c r="B135" s="37"/>
      <c r="C135" s="35"/>
      <c r="D135" s="44"/>
      <c r="E135" s="37"/>
      <c r="F135" s="169"/>
      <c r="G135" s="62"/>
      <c r="H135" s="61"/>
      <c r="I135" s="74" t="s">
        <v>142</v>
      </c>
      <c r="J135" s="32"/>
      <c r="K135" s="32"/>
      <c r="L135" s="33"/>
    </row>
    <row r="136" spans="1:12" ht="49.5" customHeight="1" x14ac:dyDescent="0.25">
      <c r="A136" s="37"/>
      <c r="B136" s="37"/>
      <c r="C136" s="35"/>
      <c r="D136" s="44"/>
      <c r="E136" s="37"/>
      <c r="F136" s="169"/>
      <c r="G136" s="62"/>
      <c r="H136" s="61"/>
      <c r="I136" s="64" t="s">
        <v>143</v>
      </c>
      <c r="J136" s="65">
        <v>100</v>
      </c>
      <c r="K136" s="66">
        <v>105.3</v>
      </c>
      <c r="L136" s="66">
        <v>105.3</v>
      </c>
    </row>
    <row r="137" spans="1:12" ht="21.75" customHeight="1" x14ac:dyDescent="0.25">
      <c r="A137" s="214"/>
      <c r="B137" s="215"/>
      <c r="C137" s="216" t="s">
        <v>187</v>
      </c>
      <c r="D137" s="216"/>
      <c r="E137" s="216"/>
      <c r="F137" s="216"/>
      <c r="G137" s="140" t="s">
        <v>134</v>
      </c>
      <c r="H137" s="141">
        <f>H138+H139+H140</f>
        <v>50588.9</v>
      </c>
      <c r="I137" s="202"/>
      <c r="J137" s="202"/>
      <c r="K137" s="202"/>
      <c r="L137" s="203"/>
    </row>
    <row r="138" spans="1:12" ht="21.75" customHeight="1" x14ac:dyDescent="0.25">
      <c r="A138" s="144"/>
      <c r="B138" s="145"/>
      <c r="C138" s="146"/>
      <c r="D138" s="146"/>
      <c r="E138" s="71"/>
      <c r="F138" s="217"/>
      <c r="G138" s="148" t="s">
        <v>123</v>
      </c>
      <c r="H138" s="154">
        <f>H142</f>
        <v>16000</v>
      </c>
      <c r="I138" s="150"/>
      <c r="J138" s="150"/>
      <c r="K138" s="150"/>
      <c r="L138" s="151"/>
    </row>
    <row r="139" spans="1:12" ht="21.75" customHeight="1" x14ac:dyDescent="0.25">
      <c r="A139" s="144"/>
      <c r="B139" s="145"/>
      <c r="C139" s="146"/>
      <c r="D139" s="146"/>
      <c r="E139" s="71"/>
      <c r="F139" s="217"/>
      <c r="G139" s="148" t="s">
        <v>124</v>
      </c>
      <c r="H139" s="154">
        <f>H143</f>
        <v>16848</v>
      </c>
      <c r="I139" s="150"/>
      <c r="J139" s="150"/>
      <c r="K139" s="150"/>
      <c r="L139" s="151"/>
    </row>
    <row r="140" spans="1:12" ht="21.75" customHeight="1" x14ac:dyDescent="0.25">
      <c r="A140" s="144"/>
      <c r="B140" s="145"/>
      <c r="C140" s="146"/>
      <c r="D140" s="146"/>
      <c r="E140" s="71"/>
      <c r="F140" s="147"/>
      <c r="G140" s="148" t="s">
        <v>125</v>
      </c>
      <c r="H140" s="154">
        <f>H144</f>
        <v>17740.900000000001</v>
      </c>
      <c r="I140" s="150"/>
      <c r="J140" s="150"/>
      <c r="K140" s="150"/>
      <c r="L140" s="151"/>
    </row>
    <row r="141" spans="1:12" s="225" customFormat="1" ht="21.75" customHeight="1" x14ac:dyDescent="0.25">
      <c r="A141" s="218"/>
      <c r="B141" s="219"/>
      <c r="C141" s="219"/>
      <c r="D141" s="220"/>
      <c r="E141" s="221" t="s">
        <v>163</v>
      </c>
      <c r="F141" s="221"/>
      <c r="G141" s="153" t="s">
        <v>134</v>
      </c>
      <c r="H141" s="154">
        <f>H142+H143+H144</f>
        <v>50588.9</v>
      </c>
      <c r="I141" s="222"/>
      <c r="J141" s="223"/>
      <c r="K141" s="223"/>
      <c r="L141" s="224"/>
    </row>
    <row r="142" spans="1:12" s="225" customFormat="1" ht="21.75" customHeight="1" x14ac:dyDescent="0.25">
      <c r="A142" s="218"/>
      <c r="B142" s="219"/>
      <c r="C142" s="219"/>
      <c r="D142" s="220"/>
      <c r="E142" s="226"/>
      <c r="F142" s="227"/>
      <c r="G142" s="148" t="s">
        <v>123</v>
      </c>
      <c r="H142" s="154">
        <f>H129</f>
        <v>16000</v>
      </c>
      <c r="I142" s="222"/>
      <c r="J142" s="223"/>
      <c r="K142" s="223"/>
      <c r="L142" s="224"/>
    </row>
    <row r="143" spans="1:12" s="225" customFormat="1" ht="21.75" customHeight="1" x14ac:dyDescent="0.25">
      <c r="A143" s="218"/>
      <c r="B143" s="219"/>
      <c r="C143" s="219"/>
      <c r="D143" s="220"/>
      <c r="E143" s="226"/>
      <c r="F143" s="227"/>
      <c r="G143" s="148" t="s">
        <v>124</v>
      </c>
      <c r="H143" s="154">
        <f>H130</f>
        <v>16848</v>
      </c>
      <c r="I143" s="222"/>
      <c r="J143" s="223"/>
      <c r="K143" s="223"/>
      <c r="L143" s="224"/>
    </row>
    <row r="144" spans="1:12" ht="21.75" customHeight="1" x14ac:dyDescent="0.25">
      <c r="A144" s="155"/>
      <c r="B144" s="156"/>
      <c r="C144" s="157"/>
      <c r="D144" s="157"/>
      <c r="E144" s="158"/>
      <c r="F144" s="159"/>
      <c r="G144" s="160" t="s">
        <v>125</v>
      </c>
      <c r="H144" s="207">
        <f>H131</f>
        <v>17740.900000000001</v>
      </c>
      <c r="I144" s="161"/>
      <c r="J144" s="161"/>
      <c r="K144" s="161"/>
      <c r="L144" s="162"/>
    </row>
    <row r="145" spans="1:12" ht="27.2" customHeight="1" x14ac:dyDescent="0.25">
      <c r="A145" s="228" t="s">
        <v>188</v>
      </c>
      <c r="B145" s="229"/>
      <c r="C145" s="229"/>
      <c r="D145" s="229"/>
      <c r="E145" s="229"/>
      <c r="F145" s="229"/>
      <c r="G145" s="229"/>
      <c r="H145" s="229"/>
      <c r="I145" s="229"/>
      <c r="J145" s="229"/>
      <c r="K145" s="229"/>
      <c r="L145" s="230"/>
    </row>
    <row r="146" spans="1:12" ht="28.5" customHeight="1" x14ac:dyDescent="0.25">
      <c r="A146" s="180" t="s">
        <v>128</v>
      </c>
      <c r="B146" s="27" t="s">
        <v>189</v>
      </c>
      <c r="C146" s="231" t="s">
        <v>190</v>
      </c>
      <c r="D146" s="26" t="s">
        <v>131</v>
      </c>
      <c r="E146" s="27" t="s">
        <v>152</v>
      </c>
      <c r="F146" s="181" t="s">
        <v>151</v>
      </c>
      <c r="G146" s="29" t="s">
        <v>134</v>
      </c>
      <c r="H146" s="30">
        <f>H147+H148+H149</f>
        <v>6650.7000000000007</v>
      </c>
      <c r="I146" s="31" t="s">
        <v>135</v>
      </c>
      <c r="J146" s="187"/>
      <c r="K146" s="187"/>
      <c r="L146" s="232"/>
    </row>
    <row r="147" spans="1:12" ht="32.25" customHeight="1" x14ac:dyDescent="0.25">
      <c r="A147" s="183"/>
      <c r="B147" s="37"/>
      <c r="C147" s="233"/>
      <c r="D147" s="36"/>
      <c r="E147" s="37"/>
      <c r="F147" s="234"/>
      <c r="G147" s="39" t="s">
        <v>123</v>
      </c>
      <c r="H147" s="184">
        <v>3024.8</v>
      </c>
      <c r="I147" s="72" t="s">
        <v>136</v>
      </c>
      <c r="J147" s="185">
        <f>H147</f>
        <v>3024.8</v>
      </c>
      <c r="K147" s="186">
        <f>H148</f>
        <v>272</v>
      </c>
      <c r="L147" s="186">
        <f>H149</f>
        <v>3353.9</v>
      </c>
    </row>
    <row r="148" spans="1:12" ht="25.5" customHeight="1" x14ac:dyDescent="0.25">
      <c r="A148" s="183"/>
      <c r="B148" s="37"/>
      <c r="C148" s="233"/>
      <c r="D148" s="36"/>
      <c r="E148" s="37"/>
      <c r="F148" s="234"/>
      <c r="G148" s="39" t="s">
        <v>124</v>
      </c>
      <c r="H148" s="184">
        <v>272</v>
      </c>
      <c r="I148" s="74" t="s">
        <v>137</v>
      </c>
      <c r="J148" s="235"/>
      <c r="K148" s="235"/>
      <c r="L148" s="236"/>
    </row>
    <row r="149" spans="1:12" ht="45.75" customHeight="1" x14ac:dyDescent="0.25">
      <c r="A149" s="183"/>
      <c r="B149" s="37"/>
      <c r="C149" s="234"/>
      <c r="D149" s="36"/>
      <c r="E149" s="37"/>
      <c r="F149" s="234"/>
      <c r="G149" s="39" t="s">
        <v>125</v>
      </c>
      <c r="H149" s="184">
        <v>3353.9</v>
      </c>
      <c r="I149" s="237" t="s">
        <v>191</v>
      </c>
      <c r="J149" s="188">
        <v>100</v>
      </c>
      <c r="K149" s="238">
        <v>7</v>
      </c>
      <c r="L149" s="238">
        <v>110</v>
      </c>
    </row>
    <row r="150" spans="1:12" ht="28.5" customHeight="1" x14ac:dyDescent="0.25">
      <c r="A150" s="239"/>
      <c r="B150" s="193"/>
      <c r="C150" s="234"/>
      <c r="D150" s="36"/>
      <c r="E150" s="37"/>
      <c r="F150" s="234"/>
      <c r="G150" s="240"/>
      <c r="H150" s="241"/>
      <c r="I150" s="74" t="s">
        <v>140</v>
      </c>
      <c r="J150" s="235"/>
      <c r="K150" s="235"/>
      <c r="L150" s="236"/>
    </row>
    <row r="151" spans="1:12" ht="49.5" customHeight="1" x14ac:dyDescent="0.25">
      <c r="A151" s="239"/>
      <c r="B151" s="193"/>
      <c r="C151" s="234"/>
      <c r="D151" s="36"/>
      <c r="E151" s="193"/>
      <c r="F151" s="234"/>
      <c r="G151" s="240"/>
      <c r="H151" s="241"/>
      <c r="I151" s="242" t="s">
        <v>192</v>
      </c>
      <c r="J151" s="185">
        <f>(J147/J149)</f>
        <v>30.248000000000001</v>
      </c>
      <c r="K151" s="186">
        <f>(K147/K149)</f>
        <v>38.857142857142854</v>
      </c>
      <c r="L151" s="186">
        <f>(L147/L149)</f>
        <v>30.490000000000002</v>
      </c>
    </row>
    <row r="152" spans="1:12" ht="28.5" customHeight="1" x14ac:dyDescent="0.25">
      <c r="A152" s="239"/>
      <c r="B152" s="193"/>
      <c r="C152" s="234"/>
      <c r="D152" s="36"/>
      <c r="E152" s="193"/>
      <c r="F152" s="234"/>
      <c r="G152" s="240"/>
      <c r="H152" s="241"/>
      <c r="I152" s="74" t="s">
        <v>193</v>
      </c>
      <c r="J152" s="243"/>
      <c r="K152" s="243"/>
      <c r="L152" s="244"/>
    </row>
    <row r="153" spans="1:12" ht="49.5" customHeight="1" x14ac:dyDescent="0.25">
      <c r="A153" s="239"/>
      <c r="B153" s="193"/>
      <c r="C153" s="234"/>
      <c r="D153" s="36"/>
      <c r="E153" s="193"/>
      <c r="F153" s="234"/>
      <c r="G153" s="240"/>
      <c r="H153" s="241"/>
      <c r="I153" s="245" t="s">
        <v>288</v>
      </c>
      <c r="J153" s="246">
        <v>100</v>
      </c>
      <c r="K153" s="247">
        <v>7</v>
      </c>
      <c r="L153" s="247">
        <v>110</v>
      </c>
    </row>
    <row r="154" spans="1:12" ht="25.5" customHeight="1" x14ac:dyDescent="0.25">
      <c r="A154" s="239"/>
      <c r="B154" s="248"/>
      <c r="C154" s="25" t="s">
        <v>195</v>
      </c>
      <c r="D154" s="26" t="s">
        <v>131</v>
      </c>
      <c r="E154" s="27" t="s">
        <v>196</v>
      </c>
      <c r="F154" s="28" t="s">
        <v>151</v>
      </c>
      <c r="G154" s="29" t="s">
        <v>134</v>
      </c>
      <c r="H154" s="30">
        <f>H155+H156+H157</f>
        <v>30312.5</v>
      </c>
      <c r="I154" s="31" t="s">
        <v>135</v>
      </c>
      <c r="J154" s="187"/>
      <c r="K154" s="187"/>
      <c r="L154" s="232"/>
    </row>
    <row r="155" spans="1:12" ht="33" customHeight="1" x14ac:dyDescent="0.25">
      <c r="A155" s="239"/>
      <c r="B155" s="248"/>
      <c r="C155" s="35"/>
      <c r="D155" s="36"/>
      <c r="E155" s="37"/>
      <c r="F155" s="62"/>
      <c r="G155" s="39" t="s">
        <v>123</v>
      </c>
      <c r="H155" s="184">
        <v>13900</v>
      </c>
      <c r="I155" s="72" t="s">
        <v>136</v>
      </c>
      <c r="J155" s="185">
        <f>H155</f>
        <v>13900</v>
      </c>
      <c r="K155" s="186">
        <f>H156</f>
        <v>1000</v>
      </c>
      <c r="L155" s="186">
        <f>H157</f>
        <v>15412.5</v>
      </c>
    </row>
    <row r="156" spans="1:12" ht="26.25" customHeight="1" x14ac:dyDescent="0.25">
      <c r="A156" s="239"/>
      <c r="B156" s="193"/>
      <c r="C156" s="63"/>
      <c r="D156" s="36"/>
      <c r="E156" s="193"/>
      <c r="F156" s="62"/>
      <c r="G156" s="39" t="s">
        <v>124</v>
      </c>
      <c r="H156" s="184">
        <v>1000</v>
      </c>
      <c r="I156" s="74" t="s">
        <v>137</v>
      </c>
      <c r="J156" s="235"/>
      <c r="K156" s="235"/>
      <c r="L156" s="236"/>
    </row>
    <row r="157" spans="1:12" ht="26.25" customHeight="1" x14ac:dyDescent="0.25">
      <c r="A157" s="239"/>
      <c r="B157" s="193"/>
      <c r="C157" s="63"/>
      <c r="D157" s="36"/>
      <c r="E157" s="193"/>
      <c r="F157" s="62"/>
      <c r="G157" s="39" t="s">
        <v>125</v>
      </c>
      <c r="H157" s="184">
        <v>15412.5</v>
      </c>
      <c r="I157" s="249" t="s">
        <v>197</v>
      </c>
      <c r="J157" s="188">
        <v>16</v>
      </c>
      <c r="K157" s="238">
        <v>2</v>
      </c>
      <c r="L157" s="238">
        <v>18</v>
      </c>
    </row>
    <row r="158" spans="1:12" ht="26.25" customHeight="1" x14ac:dyDescent="0.25">
      <c r="A158" s="239"/>
      <c r="B158" s="193"/>
      <c r="C158" s="63"/>
      <c r="D158" s="36"/>
      <c r="E158" s="193"/>
      <c r="F158" s="62"/>
      <c r="G158" s="62"/>
      <c r="H158" s="61"/>
      <c r="I158" s="74" t="s">
        <v>140</v>
      </c>
      <c r="J158" s="235"/>
      <c r="K158" s="235"/>
      <c r="L158" s="236"/>
    </row>
    <row r="159" spans="1:12" ht="44.25" customHeight="1" x14ac:dyDescent="0.25">
      <c r="A159" s="239"/>
      <c r="B159" s="193"/>
      <c r="C159" s="63"/>
      <c r="D159" s="36"/>
      <c r="E159" s="193"/>
      <c r="F159" s="62"/>
      <c r="G159" s="62"/>
      <c r="H159" s="61"/>
      <c r="I159" s="242" t="s">
        <v>198</v>
      </c>
      <c r="J159" s="250">
        <f>(J155/J157)</f>
        <v>868.75</v>
      </c>
      <c r="K159" s="250">
        <f>(K155/K157)</f>
        <v>500</v>
      </c>
      <c r="L159" s="250">
        <f>(L155/L157)</f>
        <v>856.25</v>
      </c>
    </row>
    <row r="160" spans="1:12" ht="25.5" customHeight="1" x14ac:dyDescent="0.25">
      <c r="A160" s="239"/>
      <c r="B160" s="193"/>
      <c r="C160" s="63"/>
      <c r="D160" s="36"/>
      <c r="E160" s="193"/>
      <c r="F160" s="62"/>
      <c r="G160" s="62"/>
      <c r="H160" s="61"/>
      <c r="I160" s="74" t="s">
        <v>142</v>
      </c>
      <c r="J160" s="235"/>
      <c r="K160" s="235"/>
      <c r="L160" s="236"/>
    </row>
    <row r="161" spans="1:12" ht="70.5" customHeight="1" x14ac:dyDescent="0.25">
      <c r="A161" s="251"/>
      <c r="B161" s="197"/>
      <c r="C161" s="170"/>
      <c r="D161" s="81"/>
      <c r="E161" s="197"/>
      <c r="F161" s="172"/>
      <c r="G161" s="172"/>
      <c r="H161" s="83"/>
      <c r="I161" s="252" t="s">
        <v>287</v>
      </c>
      <c r="J161" s="253">
        <v>100</v>
      </c>
      <c r="K161" s="254">
        <v>12.5</v>
      </c>
      <c r="L161" s="254">
        <v>112.5</v>
      </c>
    </row>
    <row r="162" spans="1:12" s="225" customFormat="1" ht="24.75" customHeight="1" x14ac:dyDescent="0.25">
      <c r="A162" s="138" t="s">
        <v>199</v>
      </c>
      <c r="B162" s="139"/>
      <c r="C162" s="139"/>
      <c r="D162" s="139"/>
      <c r="E162" s="139"/>
      <c r="F162" s="139"/>
      <c r="G162" s="140" t="s">
        <v>134</v>
      </c>
      <c r="H162" s="141">
        <f>H163+H164+H165</f>
        <v>36963.199999999997</v>
      </c>
      <c r="I162" s="255"/>
      <c r="J162" s="256"/>
      <c r="K162" s="256"/>
      <c r="L162" s="257"/>
    </row>
    <row r="163" spans="1:12" s="225" customFormat="1" ht="24.75" customHeight="1" x14ac:dyDescent="0.25">
      <c r="A163" s="218"/>
      <c r="B163" s="219"/>
      <c r="C163" s="219"/>
      <c r="D163" s="220"/>
      <c r="E163" s="226"/>
      <c r="F163" s="227"/>
      <c r="G163" s="148" t="s">
        <v>123</v>
      </c>
      <c r="H163" s="154">
        <f>H167</f>
        <v>16924.8</v>
      </c>
      <c r="I163" s="222"/>
      <c r="J163" s="223"/>
      <c r="K163" s="223"/>
      <c r="L163" s="224"/>
    </row>
    <row r="164" spans="1:12" s="225" customFormat="1" ht="24.75" customHeight="1" x14ac:dyDescent="0.25">
      <c r="A164" s="218"/>
      <c r="B164" s="219"/>
      <c r="C164" s="219"/>
      <c r="D164" s="220"/>
      <c r="E164" s="226"/>
      <c r="F164" s="227"/>
      <c r="G164" s="148" t="s">
        <v>124</v>
      </c>
      <c r="H164" s="154">
        <f>H168</f>
        <v>1272</v>
      </c>
      <c r="I164" s="222"/>
      <c r="J164" s="223"/>
      <c r="K164" s="223"/>
      <c r="L164" s="224"/>
    </row>
    <row r="165" spans="1:12" ht="24.75" customHeight="1" x14ac:dyDescent="0.25">
      <c r="A165" s="144"/>
      <c r="B165" s="145"/>
      <c r="C165" s="146"/>
      <c r="D165" s="146"/>
      <c r="E165" s="146"/>
      <c r="F165" s="205"/>
      <c r="G165" s="148" t="s">
        <v>125</v>
      </c>
      <c r="H165" s="154">
        <f>H169</f>
        <v>18766.400000000001</v>
      </c>
      <c r="I165" s="150"/>
      <c r="J165" s="150"/>
      <c r="K165" s="150"/>
      <c r="L165" s="151"/>
    </row>
    <row r="166" spans="1:12" ht="24.75" customHeight="1" x14ac:dyDescent="0.25">
      <c r="A166" s="258" t="s">
        <v>200</v>
      </c>
      <c r="B166" s="175"/>
      <c r="C166" s="175"/>
      <c r="D166" s="175"/>
      <c r="E166" s="175"/>
      <c r="F166" s="175"/>
      <c r="G166" s="153" t="s">
        <v>134</v>
      </c>
      <c r="H166" s="154">
        <f>H167+H168+H169</f>
        <v>36963.199999999997</v>
      </c>
      <c r="I166" s="150"/>
      <c r="J166" s="150"/>
      <c r="K166" s="150"/>
      <c r="L166" s="151"/>
    </row>
    <row r="167" spans="1:12" ht="24.75" customHeight="1" x14ac:dyDescent="0.25">
      <c r="A167" s="144"/>
      <c r="B167" s="145"/>
      <c r="C167" s="146"/>
      <c r="D167" s="146"/>
      <c r="E167" s="146"/>
      <c r="F167" s="205"/>
      <c r="G167" s="148" t="s">
        <v>123</v>
      </c>
      <c r="H167" s="154">
        <f>H147+H155</f>
        <v>16924.8</v>
      </c>
      <c r="I167" s="150"/>
      <c r="J167" s="150"/>
      <c r="K167" s="150"/>
      <c r="L167" s="151"/>
    </row>
    <row r="168" spans="1:12" ht="24.75" customHeight="1" x14ac:dyDescent="0.25">
      <c r="A168" s="144"/>
      <c r="B168" s="145"/>
      <c r="C168" s="146"/>
      <c r="D168" s="146"/>
      <c r="E168" s="146"/>
      <c r="F168" s="205"/>
      <c r="G168" s="148" t="s">
        <v>124</v>
      </c>
      <c r="H168" s="154">
        <f>H148+H156</f>
        <v>1272</v>
      </c>
      <c r="I168" s="150"/>
      <c r="J168" s="150"/>
      <c r="K168" s="150"/>
      <c r="L168" s="151"/>
    </row>
    <row r="169" spans="1:12" ht="24.75" customHeight="1" x14ac:dyDescent="0.25">
      <c r="A169" s="155"/>
      <c r="B169" s="156"/>
      <c r="C169" s="157"/>
      <c r="D169" s="157"/>
      <c r="E169" s="157"/>
      <c r="F169" s="259"/>
      <c r="G169" s="160" t="s">
        <v>125</v>
      </c>
      <c r="H169" s="207">
        <f>H149+H157</f>
        <v>18766.400000000001</v>
      </c>
      <c r="I169" s="161"/>
      <c r="J169" s="161"/>
      <c r="K169" s="161"/>
      <c r="L169" s="162"/>
    </row>
    <row r="170" spans="1:12" ht="22.5" customHeight="1" x14ac:dyDescent="0.25">
      <c r="A170" s="163" t="s">
        <v>309</v>
      </c>
      <c r="B170" s="22"/>
      <c r="C170" s="22"/>
      <c r="D170" s="22"/>
      <c r="E170" s="22"/>
      <c r="F170" s="22"/>
      <c r="G170" s="22"/>
      <c r="H170" s="22"/>
      <c r="I170" s="22"/>
      <c r="J170" s="22"/>
      <c r="K170" s="22"/>
      <c r="L170" s="23"/>
    </row>
    <row r="171" spans="1:12" ht="27" customHeight="1" x14ac:dyDescent="0.25">
      <c r="A171" s="24" t="s">
        <v>299</v>
      </c>
      <c r="B171" s="27" t="s">
        <v>310</v>
      </c>
      <c r="C171" s="27" t="s">
        <v>312</v>
      </c>
      <c r="D171" s="26" t="s">
        <v>125</v>
      </c>
      <c r="E171" s="24" t="s">
        <v>300</v>
      </c>
      <c r="F171" s="24" t="s">
        <v>301</v>
      </c>
      <c r="G171" s="29" t="s">
        <v>134</v>
      </c>
      <c r="H171" s="30">
        <f>H173</f>
        <v>50000</v>
      </c>
      <c r="I171" s="31" t="s">
        <v>135</v>
      </c>
      <c r="J171" s="164"/>
      <c r="K171" s="164"/>
      <c r="L171" s="165"/>
    </row>
    <row r="172" spans="1:12" ht="39.75" customHeight="1" x14ac:dyDescent="0.25">
      <c r="A172" s="34"/>
      <c r="B172" s="37"/>
      <c r="C172" s="37"/>
      <c r="D172" s="36"/>
      <c r="E172" s="34"/>
      <c r="F172" s="34"/>
      <c r="G172" s="39"/>
      <c r="H172" s="40"/>
      <c r="I172" s="41" t="s">
        <v>302</v>
      </c>
      <c r="J172" s="42"/>
      <c r="K172" s="43"/>
      <c r="L172" s="43">
        <f>H173</f>
        <v>50000</v>
      </c>
    </row>
    <row r="173" spans="1:12" ht="24" customHeight="1" x14ac:dyDescent="0.25">
      <c r="A173" s="34"/>
      <c r="B173" s="37"/>
      <c r="C173" s="37"/>
      <c r="D173" s="36"/>
      <c r="E173" s="36"/>
      <c r="F173" s="34"/>
      <c r="G173" s="39" t="s">
        <v>125</v>
      </c>
      <c r="H173" s="40">
        <v>50000</v>
      </c>
      <c r="I173" s="135" t="s">
        <v>137</v>
      </c>
      <c r="J173" s="260"/>
      <c r="K173" s="260"/>
      <c r="L173" s="130"/>
    </row>
    <row r="174" spans="1:12" ht="40.5" customHeight="1" x14ac:dyDescent="0.25">
      <c r="A174" s="34"/>
      <c r="B174" s="34"/>
      <c r="C174" s="37"/>
      <c r="D174" s="36"/>
      <c r="E174" s="36"/>
      <c r="F174" s="48"/>
      <c r="G174" s="48"/>
      <c r="H174" s="53"/>
      <c r="I174" s="41" t="s">
        <v>303</v>
      </c>
      <c r="J174" s="51"/>
      <c r="K174" s="52"/>
      <c r="L174" s="52">
        <v>1350</v>
      </c>
    </row>
    <row r="175" spans="1:12" ht="39" customHeight="1" x14ac:dyDescent="0.25">
      <c r="A175" s="134"/>
      <c r="B175" s="34"/>
      <c r="C175" s="37"/>
      <c r="D175" s="36"/>
      <c r="E175" s="36"/>
      <c r="F175" s="48"/>
      <c r="G175" s="48"/>
      <c r="H175" s="53"/>
      <c r="I175" s="41" t="s">
        <v>304</v>
      </c>
      <c r="J175" s="51"/>
      <c r="K175" s="52"/>
      <c r="L175" s="52">
        <v>20</v>
      </c>
    </row>
    <row r="176" spans="1:12" ht="23.25" customHeight="1" x14ac:dyDescent="0.25">
      <c r="A176" s="134"/>
      <c r="B176" s="34"/>
      <c r="C176" s="37"/>
      <c r="D176" s="36"/>
      <c r="E176" s="36"/>
      <c r="F176" s="48"/>
      <c r="G176" s="48"/>
      <c r="H176" s="53"/>
      <c r="I176" s="135" t="s">
        <v>140</v>
      </c>
      <c r="J176" s="260"/>
      <c r="K176" s="260"/>
      <c r="L176" s="130"/>
    </row>
    <row r="177" spans="1:12" ht="37.5" customHeight="1" x14ac:dyDescent="0.25">
      <c r="A177" s="134"/>
      <c r="B177" s="130"/>
      <c r="C177" s="37"/>
      <c r="D177" s="36"/>
      <c r="E177" s="36"/>
      <c r="F177" s="169"/>
      <c r="G177" s="62"/>
      <c r="H177" s="61"/>
      <c r="I177" s="41" t="s">
        <v>305</v>
      </c>
      <c r="J177" s="56"/>
      <c r="K177" s="56"/>
      <c r="L177" s="56">
        <f>L172/L174</f>
        <v>37.037037037037038</v>
      </c>
    </row>
    <row r="178" spans="1:12" ht="42.75" customHeight="1" x14ac:dyDescent="0.25">
      <c r="A178" s="134"/>
      <c r="B178" s="130"/>
      <c r="C178" s="37"/>
      <c r="D178" s="36"/>
      <c r="E178" s="36"/>
      <c r="F178" s="169"/>
      <c r="G178" s="62"/>
      <c r="H178" s="61"/>
      <c r="I178" s="41" t="s">
        <v>306</v>
      </c>
      <c r="J178" s="261"/>
      <c r="K178" s="261"/>
      <c r="L178" s="261">
        <v>65</v>
      </c>
    </row>
    <row r="179" spans="1:12" ht="26.25" customHeight="1" x14ac:dyDescent="0.25">
      <c r="A179" s="134"/>
      <c r="B179" s="130"/>
      <c r="C179" s="37"/>
      <c r="D179" s="36"/>
      <c r="E179" s="36"/>
      <c r="F179" s="169"/>
      <c r="G179" s="62"/>
      <c r="H179" s="61"/>
      <c r="I179" s="135" t="s">
        <v>142</v>
      </c>
      <c r="J179" s="260"/>
      <c r="K179" s="260"/>
      <c r="L179" s="61"/>
    </row>
    <row r="180" spans="1:12" ht="53.25" customHeight="1" x14ac:dyDescent="0.25">
      <c r="A180" s="137"/>
      <c r="B180" s="131"/>
      <c r="C180" s="170"/>
      <c r="D180" s="81"/>
      <c r="E180" s="81"/>
      <c r="F180" s="171"/>
      <c r="G180" s="172"/>
      <c r="H180" s="83"/>
      <c r="I180" s="173" t="s">
        <v>307</v>
      </c>
      <c r="J180" s="42"/>
      <c r="K180" s="43"/>
      <c r="L180" s="43">
        <v>100</v>
      </c>
    </row>
    <row r="181" spans="1:12" ht="19.5" customHeight="1" x14ac:dyDescent="0.25">
      <c r="A181" s="138" t="s">
        <v>308</v>
      </c>
      <c r="B181" s="139"/>
      <c r="C181" s="139"/>
      <c r="D181" s="139"/>
      <c r="E181" s="139"/>
      <c r="F181" s="139"/>
      <c r="G181" s="140" t="s">
        <v>134</v>
      </c>
      <c r="H181" s="141">
        <f>H182+H183+H184</f>
        <v>50000</v>
      </c>
      <c r="I181" s="142"/>
      <c r="J181" s="142"/>
      <c r="K181" s="142"/>
      <c r="L181" s="143"/>
    </row>
    <row r="182" spans="1:12" ht="19.5" customHeight="1" x14ac:dyDescent="0.25">
      <c r="A182" s="144"/>
      <c r="B182" s="262"/>
      <c r="C182" s="263"/>
      <c r="D182" s="263"/>
      <c r="E182" s="264"/>
      <c r="F182" s="265"/>
      <c r="G182" s="148" t="s">
        <v>123</v>
      </c>
      <c r="H182" s="149">
        <f>H186</f>
        <v>0</v>
      </c>
      <c r="I182" s="266"/>
      <c r="J182" s="266"/>
      <c r="K182" s="266"/>
      <c r="L182" s="151"/>
    </row>
    <row r="183" spans="1:12" ht="19.5" customHeight="1" x14ac:dyDescent="0.25">
      <c r="A183" s="144"/>
      <c r="B183" s="262"/>
      <c r="C183" s="263"/>
      <c r="D183" s="263"/>
      <c r="E183" s="264"/>
      <c r="F183" s="265"/>
      <c r="G183" s="148" t="s">
        <v>124</v>
      </c>
      <c r="H183" s="149">
        <v>0</v>
      </c>
      <c r="I183" s="266"/>
      <c r="J183" s="266"/>
      <c r="K183" s="266"/>
      <c r="L183" s="151"/>
    </row>
    <row r="184" spans="1:12" ht="19.5" customHeight="1" x14ac:dyDescent="0.25">
      <c r="A184" s="144"/>
      <c r="B184" s="262"/>
      <c r="C184" s="263"/>
      <c r="D184" s="263"/>
      <c r="E184" s="264"/>
      <c r="F184" s="265"/>
      <c r="G184" s="148" t="s">
        <v>125</v>
      </c>
      <c r="H184" s="149">
        <f>H188</f>
        <v>50000</v>
      </c>
      <c r="I184" s="266"/>
      <c r="J184" s="266"/>
      <c r="K184" s="266"/>
      <c r="L184" s="151"/>
    </row>
    <row r="185" spans="1:12" ht="19.5" customHeight="1" x14ac:dyDescent="0.25">
      <c r="A185" s="144"/>
      <c r="B185" s="267"/>
      <c r="C185" s="262"/>
      <c r="D185" s="262"/>
      <c r="E185" s="268" t="s">
        <v>163</v>
      </c>
      <c r="F185" s="268"/>
      <c r="G185" s="153" t="s">
        <v>134</v>
      </c>
      <c r="H185" s="154">
        <f>H186+H187+H188</f>
        <v>50000</v>
      </c>
      <c r="I185" s="266"/>
      <c r="J185" s="266"/>
      <c r="K185" s="266"/>
      <c r="L185" s="151"/>
    </row>
    <row r="186" spans="1:12" ht="19.5" customHeight="1" x14ac:dyDescent="0.25">
      <c r="A186" s="144"/>
      <c r="B186" s="262"/>
      <c r="C186" s="263"/>
      <c r="D186" s="263"/>
      <c r="E186" s="264"/>
      <c r="F186" s="265"/>
      <c r="G186" s="148" t="s">
        <v>123</v>
      </c>
      <c r="H186" s="149">
        <f>H172</f>
        <v>0</v>
      </c>
      <c r="I186" s="266"/>
      <c r="J186" s="266"/>
      <c r="K186" s="266"/>
      <c r="L186" s="151"/>
    </row>
    <row r="187" spans="1:12" ht="19.5" customHeight="1" x14ac:dyDescent="0.25">
      <c r="A187" s="144"/>
      <c r="B187" s="262"/>
      <c r="C187" s="263"/>
      <c r="D187" s="263"/>
      <c r="E187" s="264"/>
      <c r="F187" s="265"/>
      <c r="G187" s="148" t="s">
        <v>124</v>
      </c>
      <c r="H187" s="149">
        <v>0</v>
      </c>
      <c r="I187" s="266"/>
      <c r="J187" s="266"/>
      <c r="K187" s="266"/>
      <c r="L187" s="151"/>
    </row>
    <row r="188" spans="1:12" ht="19.5" customHeight="1" x14ac:dyDescent="0.25">
      <c r="A188" s="155"/>
      <c r="B188" s="156"/>
      <c r="C188" s="157"/>
      <c r="D188" s="157"/>
      <c r="E188" s="158"/>
      <c r="F188" s="159"/>
      <c r="G188" s="160" t="s">
        <v>125</v>
      </c>
      <c r="H188" s="176">
        <f>H173</f>
        <v>50000</v>
      </c>
      <c r="I188" s="161"/>
      <c r="J188" s="161"/>
      <c r="K188" s="161"/>
      <c r="L188" s="162"/>
    </row>
    <row r="189" spans="1:12" s="225" customFormat="1" ht="28.5" customHeight="1" x14ac:dyDescent="0.25">
      <c r="A189" s="269"/>
      <c r="B189" s="270"/>
      <c r="C189" s="270"/>
      <c r="D189" s="271"/>
      <c r="E189" s="272" t="s">
        <v>201</v>
      </c>
      <c r="F189" s="272"/>
      <c r="G189" s="153" t="s">
        <v>134</v>
      </c>
      <c r="H189" s="154">
        <f>H190+H191+H192</f>
        <v>302802.09999999998</v>
      </c>
      <c r="I189" s="255"/>
      <c r="J189" s="256"/>
      <c r="K189" s="256"/>
      <c r="L189" s="257"/>
    </row>
    <row r="190" spans="1:12" s="225" customFormat="1" ht="28.5" customHeight="1" x14ac:dyDescent="0.25">
      <c r="A190" s="218"/>
      <c r="B190" s="219"/>
      <c r="C190" s="219"/>
      <c r="D190" s="220"/>
      <c r="E190" s="226"/>
      <c r="F190" s="227"/>
      <c r="G190" s="148" t="s">
        <v>123</v>
      </c>
      <c r="H190" s="154">
        <f>H194+H198</f>
        <v>98343.5</v>
      </c>
      <c r="I190" s="222"/>
      <c r="J190" s="223"/>
      <c r="K190" s="223"/>
      <c r="L190" s="224"/>
    </row>
    <row r="191" spans="1:12" s="225" customFormat="1" ht="28.5" customHeight="1" x14ac:dyDescent="0.25">
      <c r="A191" s="218"/>
      <c r="B191" s="219"/>
      <c r="C191" s="219"/>
      <c r="D191" s="220"/>
      <c r="E191" s="226"/>
      <c r="F191" s="227"/>
      <c r="G191" s="148" t="s">
        <v>124</v>
      </c>
      <c r="H191" s="154">
        <f>H195+H199</f>
        <v>46779</v>
      </c>
      <c r="I191" s="222"/>
      <c r="J191" s="223"/>
      <c r="K191" s="223"/>
      <c r="L191" s="224"/>
    </row>
    <row r="192" spans="1:12" ht="28.5" customHeight="1" x14ac:dyDescent="0.25">
      <c r="A192" s="144"/>
      <c r="B192" s="145"/>
      <c r="C192" s="146"/>
      <c r="D192" s="146"/>
      <c r="E192" s="71"/>
      <c r="F192" s="147"/>
      <c r="G192" s="148" t="s">
        <v>125</v>
      </c>
      <c r="H192" s="154">
        <f>H196+H200</f>
        <v>157679.6</v>
      </c>
      <c r="I192" s="150"/>
      <c r="J192" s="150"/>
      <c r="K192" s="150"/>
      <c r="L192" s="151"/>
    </row>
    <row r="193" spans="1:12" ht="28.5" customHeight="1" x14ac:dyDescent="0.25">
      <c r="A193" s="144"/>
      <c r="B193" s="145"/>
      <c r="C193" s="146"/>
      <c r="D193" s="146"/>
      <c r="E193" s="201" t="s">
        <v>163</v>
      </c>
      <c r="F193" s="201"/>
      <c r="G193" s="153" t="s">
        <v>134</v>
      </c>
      <c r="H193" s="154">
        <f>H194+H195+H196</f>
        <v>302776.7</v>
      </c>
      <c r="I193" s="150"/>
      <c r="J193" s="150"/>
      <c r="K193" s="150"/>
      <c r="L193" s="151"/>
    </row>
    <row r="194" spans="1:12" ht="28.5" customHeight="1" x14ac:dyDescent="0.25">
      <c r="A194" s="144"/>
      <c r="B194" s="145"/>
      <c r="C194" s="146"/>
      <c r="D194" s="146"/>
      <c r="E194" s="146"/>
      <c r="F194" s="227"/>
      <c r="G194" s="148" t="s">
        <v>123</v>
      </c>
      <c r="H194" s="154">
        <f>H79+H98+H120+H142+H167+H186</f>
        <v>98336.2</v>
      </c>
      <c r="I194" s="150"/>
      <c r="J194" s="150"/>
      <c r="K194" s="150"/>
      <c r="L194" s="151"/>
    </row>
    <row r="195" spans="1:12" ht="28.5" customHeight="1" x14ac:dyDescent="0.25">
      <c r="A195" s="144"/>
      <c r="B195" s="145"/>
      <c r="C195" s="146"/>
      <c r="D195" s="146"/>
      <c r="E195" s="146"/>
      <c r="F195" s="227"/>
      <c r="G195" s="148" t="s">
        <v>124</v>
      </c>
      <c r="H195" s="154">
        <f t="shared" ref="H195:H196" si="1">H80+H99+H121+H143+H168+H187</f>
        <v>46769</v>
      </c>
      <c r="I195" s="150"/>
      <c r="J195" s="150"/>
      <c r="K195" s="150"/>
      <c r="L195" s="151"/>
    </row>
    <row r="196" spans="1:12" ht="28.5" customHeight="1" x14ac:dyDescent="0.25">
      <c r="A196" s="144"/>
      <c r="B196" s="145"/>
      <c r="C196" s="146"/>
      <c r="D196" s="146"/>
      <c r="E196" s="146"/>
      <c r="F196" s="147"/>
      <c r="G196" s="148" t="s">
        <v>125</v>
      </c>
      <c r="H196" s="154">
        <f t="shared" si="1"/>
        <v>157671.5</v>
      </c>
      <c r="I196" s="150"/>
      <c r="J196" s="150"/>
      <c r="K196" s="150"/>
      <c r="L196" s="151"/>
    </row>
    <row r="197" spans="1:12" ht="28.5" customHeight="1" x14ac:dyDescent="0.25">
      <c r="A197" s="144"/>
      <c r="B197" s="145"/>
      <c r="C197" s="146"/>
      <c r="D197" s="146"/>
      <c r="E197" s="201" t="s">
        <v>180</v>
      </c>
      <c r="F197" s="201"/>
      <c r="G197" s="153" t="s">
        <v>134</v>
      </c>
      <c r="H197" s="154">
        <f>H198+H199+H200</f>
        <v>25.4</v>
      </c>
      <c r="I197" s="150"/>
      <c r="J197" s="150"/>
      <c r="K197" s="150"/>
      <c r="L197" s="151"/>
    </row>
    <row r="198" spans="1:12" ht="28.5" customHeight="1" x14ac:dyDescent="0.25">
      <c r="A198" s="144"/>
      <c r="B198" s="145"/>
      <c r="C198" s="273"/>
      <c r="D198" s="273"/>
      <c r="E198" s="273"/>
      <c r="F198" s="147"/>
      <c r="G198" s="148" t="s">
        <v>123</v>
      </c>
      <c r="H198" s="154">
        <f>H124</f>
        <v>7.3</v>
      </c>
      <c r="I198" s="150"/>
      <c r="J198" s="150"/>
      <c r="K198" s="150"/>
      <c r="L198" s="151"/>
    </row>
    <row r="199" spans="1:12" ht="28.5" customHeight="1" x14ac:dyDescent="0.25">
      <c r="A199" s="144"/>
      <c r="B199" s="145"/>
      <c r="C199" s="201"/>
      <c r="D199" s="201"/>
      <c r="E199" s="201"/>
      <c r="F199" s="73"/>
      <c r="G199" s="148" t="s">
        <v>124</v>
      </c>
      <c r="H199" s="154">
        <f>H125</f>
        <v>10</v>
      </c>
      <c r="I199" s="150"/>
      <c r="J199" s="150"/>
      <c r="K199" s="150"/>
      <c r="L199" s="151"/>
    </row>
    <row r="200" spans="1:12" ht="28.5" customHeight="1" x14ac:dyDescent="0.25">
      <c r="A200" s="155"/>
      <c r="B200" s="156"/>
      <c r="C200" s="274"/>
      <c r="D200" s="274"/>
      <c r="E200" s="274"/>
      <c r="F200" s="82"/>
      <c r="G200" s="160" t="s">
        <v>125</v>
      </c>
      <c r="H200" s="207">
        <f>H126</f>
        <v>8.1</v>
      </c>
      <c r="I200" s="275"/>
      <c r="J200" s="161"/>
      <c r="K200" s="161"/>
      <c r="L200" s="162"/>
    </row>
    <row r="201" spans="1:12" s="279" customFormat="1" ht="24.75" customHeight="1" x14ac:dyDescent="0.25">
      <c r="A201" s="276" t="s">
        <v>202</v>
      </c>
      <c r="B201" s="277"/>
      <c r="C201" s="277"/>
      <c r="D201" s="277"/>
      <c r="E201" s="277"/>
      <c r="F201" s="277"/>
      <c r="G201" s="277"/>
      <c r="H201" s="277"/>
      <c r="I201" s="277"/>
      <c r="J201" s="277"/>
      <c r="K201" s="277"/>
      <c r="L201" s="278"/>
    </row>
    <row r="202" spans="1:12" s="225" customFormat="1" ht="27.75" customHeight="1" x14ac:dyDescent="0.25">
      <c r="A202" s="280" t="s">
        <v>203</v>
      </c>
      <c r="B202" s="281"/>
      <c r="C202" s="281"/>
      <c r="D202" s="281"/>
      <c r="E202" s="281"/>
      <c r="F202" s="282"/>
      <c r="G202" s="282"/>
      <c r="H202" s="282"/>
      <c r="I202" s="281"/>
      <c r="J202" s="281"/>
      <c r="K202" s="281"/>
      <c r="L202" s="283"/>
    </row>
    <row r="203" spans="1:12" s="225" customFormat="1" ht="30.95" customHeight="1" x14ac:dyDescent="0.25">
      <c r="A203" s="284" t="s">
        <v>128</v>
      </c>
      <c r="B203" s="285" t="s">
        <v>280</v>
      </c>
      <c r="C203" s="286" t="s">
        <v>204</v>
      </c>
      <c r="D203" s="287" t="s">
        <v>131</v>
      </c>
      <c r="E203" s="288" t="s">
        <v>205</v>
      </c>
      <c r="F203" s="289" t="s">
        <v>151</v>
      </c>
      <c r="G203" s="29" t="s">
        <v>134</v>
      </c>
      <c r="H203" s="30">
        <f>H204+H205+H206</f>
        <v>138632.79999999999</v>
      </c>
      <c r="I203" s="69" t="s">
        <v>135</v>
      </c>
      <c r="J203" s="32"/>
      <c r="K203" s="32"/>
      <c r="L203" s="33"/>
    </row>
    <row r="204" spans="1:12" s="225" customFormat="1" ht="51" customHeight="1" x14ac:dyDescent="0.25">
      <c r="A204" s="290"/>
      <c r="B204" s="291"/>
      <c r="C204" s="292"/>
      <c r="D204" s="293"/>
      <c r="E204" s="294"/>
      <c r="F204" s="295"/>
      <c r="G204" s="39" t="s">
        <v>123</v>
      </c>
      <c r="H204" s="184">
        <v>51454.7</v>
      </c>
      <c r="I204" s="296" t="s">
        <v>206</v>
      </c>
      <c r="J204" s="297">
        <v>15436.4</v>
      </c>
      <c r="K204" s="298">
        <v>10732.6</v>
      </c>
      <c r="L204" s="298">
        <v>17116</v>
      </c>
    </row>
    <row r="205" spans="1:12" s="225" customFormat="1" ht="53.25" customHeight="1" x14ac:dyDescent="0.25">
      <c r="A205" s="299"/>
      <c r="B205" s="291"/>
      <c r="C205" s="292"/>
      <c r="D205" s="293"/>
      <c r="E205" s="294"/>
      <c r="F205" s="300"/>
      <c r="G205" s="39" t="s">
        <v>124</v>
      </c>
      <c r="H205" s="184">
        <v>30124.7</v>
      </c>
      <c r="I205" s="72" t="s">
        <v>207</v>
      </c>
      <c r="J205" s="301">
        <v>33445.599999999999</v>
      </c>
      <c r="K205" s="302">
        <v>17536.099999999999</v>
      </c>
      <c r="L205" s="302">
        <v>37084.800000000003</v>
      </c>
    </row>
    <row r="206" spans="1:12" s="225" customFormat="1" ht="47.25" customHeight="1" x14ac:dyDescent="0.25">
      <c r="A206" s="299"/>
      <c r="B206" s="291"/>
      <c r="C206" s="292"/>
      <c r="D206" s="293"/>
      <c r="E206" s="294"/>
      <c r="F206" s="300"/>
      <c r="G206" s="39" t="s">
        <v>125</v>
      </c>
      <c r="H206" s="184">
        <v>57053.4</v>
      </c>
      <c r="I206" s="303" t="s">
        <v>208</v>
      </c>
      <c r="J206" s="301">
        <v>2572.6999999999998</v>
      </c>
      <c r="K206" s="301">
        <v>1856</v>
      </c>
      <c r="L206" s="301">
        <v>2852.6</v>
      </c>
    </row>
    <row r="207" spans="1:12" s="225" customFormat="1" ht="24.75" customHeight="1" x14ac:dyDescent="0.25">
      <c r="A207" s="299"/>
      <c r="B207" s="291"/>
      <c r="C207" s="292"/>
      <c r="D207" s="293"/>
      <c r="E207" s="294"/>
      <c r="F207" s="300"/>
      <c r="G207" s="304"/>
      <c r="H207" s="305"/>
      <c r="I207" s="69" t="s">
        <v>137</v>
      </c>
      <c r="J207" s="32"/>
      <c r="K207" s="32"/>
      <c r="L207" s="33"/>
    </row>
    <row r="208" spans="1:12" s="225" customFormat="1" ht="33.75" customHeight="1" x14ac:dyDescent="0.25">
      <c r="A208" s="299"/>
      <c r="B208" s="306"/>
      <c r="C208" s="292"/>
      <c r="D208" s="306"/>
      <c r="E208" s="307"/>
      <c r="F208" s="300"/>
      <c r="G208" s="304"/>
      <c r="H208" s="305"/>
      <c r="I208" s="296" t="s">
        <v>209</v>
      </c>
      <c r="J208" s="52">
        <v>59268</v>
      </c>
      <c r="K208" s="213">
        <v>50000</v>
      </c>
      <c r="L208" s="213">
        <v>65717</v>
      </c>
    </row>
    <row r="209" spans="1:12" s="225" customFormat="1" ht="43.5" customHeight="1" x14ac:dyDescent="0.25">
      <c r="A209" s="299"/>
      <c r="B209" s="306"/>
      <c r="C209" s="292"/>
      <c r="D209" s="306"/>
      <c r="E209" s="307"/>
      <c r="F209" s="300"/>
      <c r="G209" s="304"/>
      <c r="H209" s="305"/>
      <c r="I209" s="72" t="s">
        <v>210</v>
      </c>
      <c r="J209" s="52">
        <v>8000</v>
      </c>
      <c r="K209" s="52">
        <v>6500</v>
      </c>
      <c r="L209" s="52">
        <v>8870</v>
      </c>
    </row>
    <row r="210" spans="1:12" s="225" customFormat="1" ht="48.95" customHeight="1" x14ac:dyDescent="0.25">
      <c r="A210" s="299"/>
      <c r="B210" s="306"/>
      <c r="C210" s="292"/>
      <c r="D210" s="306"/>
      <c r="E210" s="307"/>
      <c r="F210" s="300"/>
      <c r="G210" s="304"/>
      <c r="H210" s="305"/>
      <c r="I210" s="303" t="s">
        <v>211</v>
      </c>
      <c r="J210" s="52">
        <v>362</v>
      </c>
      <c r="K210" s="308">
        <v>315</v>
      </c>
      <c r="L210" s="308">
        <v>402</v>
      </c>
    </row>
    <row r="211" spans="1:12" s="225" customFormat="1" ht="24.75" customHeight="1" x14ac:dyDescent="0.25">
      <c r="A211" s="299"/>
      <c r="B211" s="306"/>
      <c r="C211" s="309"/>
      <c r="D211" s="306"/>
      <c r="E211" s="307"/>
      <c r="F211" s="300"/>
      <c r="G211" s="304"/>
      <c r="H211" s="305"/>
      <c r="I211" s="74" t="s">
        <v>140</v>
      </c>
      <c r="J211" s="32"/>
      <c r="K211" s="32"/>
      <c r="L211" s="33"/>
    </row>
    <row r="212" spans="1:12" s="225" customFormat="1" ht="58.5" customHeight="1" x14ac:dyDescent="0.25">
      <c r="A212" s="299"/>
      <c r="B212" s="306"/>
      <c r="C212" s="309"/>
      <c r="D212" s="306"/>
      <c r="E212" s="307"/>
      <c r="F212" s="300"/>
      <c r="G212" s="304"/>
      <c r="H212" s="305"/>
      <c r="I212" s="296" t="s">
        <v>212</v>
      </c>
      <c r="J212" s="310">
        <f t="shared" ref="J212:L214" si="2">(J204/J208)</f>
        <v>0.26045083350205844</v>
      </c>
      <c r="K212" s="310">
        <f t="shared" si="2"/>
        <v>0.21465200000000001</v>
      </c>
      <c r="L212" s="310">
        <f t="shared" si="2"/>
        <v>0.26045011184320649</v>
      </c>
    </row>
    <row r="213" spans="1:12" s="225" customFormat="1" ht="48.95" customHeight="1" x14ac:dyDescent="0.25">
      <c r="A213" s="299"/>
      <c r="B213" s="306"/>
      <c r="C213" s="309"/>
      <c r="D213" s="306"/>
      <c r="E213" s="307"/>
      <c r="F213" s="300"/>
      <c r="G213" s="304"/>
      <c r="H213" s="305"/>
      <c r="I213" s="72" t="s">
        <v>213</v>
      </c>
      <c r="J213" s="42">
        <f t="shared" si="2"/>
        <v>4.1806999999999999</v>
      </c>
      <c r="K213" s="42">
        <f t="shared" si="2"/>
        <v>2.6978615384615381</v>
      </c>
      <c r="L213" s="42">
        <f t="shared" si="2"/>
        <v>4.1809244644870356</v>
      </c>
    </row>
    <row r="214" spans="1:12" s="225" customFormat="1" ht="45.75" customHeight="1" x14ac:dyDescent="0.25">
      <c r="A214" s="299"/>
      <c r="B214" s="306"/>
      <c r="C214" s="309"/>
      <c r="D214" s="306"/>
      <c r="E214" s="307"/>
      <c r="F214" s="300"/>
      <c r="G214" s="304"/>
      <c r="H214" s="305"/>
      <c r="I214" s="303" t="s">
        <v>214</v>
      </c>
      <c r="J214" s="65">
        <f t="shared" si="2"/>
        <v>7.1069060773480661</v>
      </c>
      <c r="K214" s="65">
        <f t="shared" si="2"/>
        <v>5.8920634920634924</v>
      </c>
      <c r="L214" s="65">
        <f t="shared" si="2"/>
        <v>7.0960199004975122</v>
      </c>
    </row>
    <row r="215" spans="1:12" s="225" customFormat="1" ht="20.25" customHeight="1" x14ac:dyDescent="0.25">
      <c r="A215" s="299"/>
      <c r="B215" s="306"/>
      <c r="C215" s="309"/>
      <c r="D215" s="306"/>
      <c r="E215" s="307"/>
      <c r="F215" s="300"/>
      <c r="G215" s="304"/>
      <c r="H215" s="305"/>
      <c r="I215" s="74" t="s">
        <v>142</v>
      </c>
      <c r="J215" s="32"/>
      <c r="K215" s="32"/>
      <c r="L215" s="33"/>
    </row>
    <row r="216" spans="1:12" s="225" customFormat="1" ht="43.5" customHeight="1" x14ac:dyDescent="0.25">
      <c r="A216" s="299"/>
      <c r="B216" s="306"/>
      <c r="C216" s="309"/>
      <c r="D216" s="306"/>
      <c r="E216" s="307"/>
      <c r="F216" s="309"/>
      <c r="G216" s="299"/>
      <c r="H216" s="307"/>
      <c r="I216" s="296" t="s">
        <v>215</v>
      </c>
      <c r="J216" s="310">
        <v>20</v>
      </c>
      <c r="K216" s="311">
        <v>21</v>
      </c>
      <c r="L216" s="311">
        <v>22</v>
      </c>
    </row>
    <row r="217" spans="1:12" s="225" customFormat="1" ht="54" customHeight="1" x14ac:dyDescent="0.25">
      <c r="A217" s="299"/>
      <c r="B217" s="306"/>
      <c r="C217" s="312"/>
      <c r="D217" s="313"/>
      <c r="E217" s="314"/>
      <c r="F217" s="312"/>
      <c r="G217" s="315"/>
      <c r="H217" s="314"/>
      <c r="I217" s="72" t="s">
        <v>216</v>
      </c>
      <c r="J217" s="42">
        <v>10</v>
      </c>
      <c r="K217" s="43">
        <v>10.6</v>
      </c>
      <c r="L217" s="43">
        <v>11.2</v>
      </c>
    </row>
    <row r="218" spans="1:12" s="225" customFormat="1" ht="25.5" customHeight="1" x14ac:dyDescent="0.25">
      <c r="A218" s="316"/>
      <c r="B218" s="291"/>
      <c r="C218" s="294" t="s">
        <v>217</v>
      </c>
      <c r="D218" s="293" t="s">
        <v>131</v>
      </c>
      <c r="E218" s="291" t="s">
        <v>218</v>
      </c>
      <c r="F218" s="304" t="s">
        <v>151</v>
      </c>
      <c r="G218" s="317" t="s">
        <v>134</v>
      </c>
      <c r="H218" s="184">
        <f>H219+H220+H221</f>
        <v>35932.199999999997</v>
      </c>
      <c r="I218" s="31" t="s">
        <v>135</v>
      </c>
      <c r="J218" s="32"/>
      <c r="K218" s="32"/>
      <c r="L218" s="33"/>
    </row>
    <row r="219" spans="1:12" s="225" customFormat="1" ht="20.25" customHeight="1" x14ac:dyDescent="0.25">
      <c r="A219" s="316"/>
      <c r="B219" s="291"/>
      <c r="C219" s="294"/>
      <c r="D219" s="293"/>
      <c r="E219" s="291"/>
      <c r="F219" s="299"/>
      <c r="G219" s="39" t="s">
        <v>123</v>
      </c>
      <c r="H219" s="184">
        <v>17039.099999999999</v>
      </c>
      <c r="I219" s="296" t="s">
        <v>219</v>
      </c>
      <c r="J219" s="297">
        <f>H219</f>
        <v>17039.099999999999</v>
      </c>
      <c r="K219" s="298">
        <f>H220</f>
        <v>0</v>
      </c>
      <c r="L219" s="298">
        <f>H221</f>
        <v>18893.099999999999</v>
      </c>
    </row>
    <row r="220" spans="1:12" s="225" customFormat="1" ht="35.25" customHeight="1" x14ac:dyDescent="0.25">
      <c r="A220" s="316"/>
      <c r="B220" s="291"/>
      <c r="C220" s="294"/>
      <c r="D220" s="293"/>
      <c r="E220" s="291"/>
      <c r="F220" s="299"/>
      <c r="G220" s="39" t="s">
        <v>124</v>
      </c>
      <c r="H220" s="184"/>
      <c r="I220" s="303" t="s">
        <v>220</v>
      </c>
      <c r="J220" s="65">
        <v>12</v>
      </c>
      <c r="K220" s="66">
        <v>0</v>
      </c>
      <c r="L220" s="66">
        <v>14</v>
      </c>
    </row>
    <row r="221" spans="1:12" s="225" customFormat="1" ht="18" customHeight="1" x14ac:dyDescent="0.25">
      <c r="A221" s="304"/>
      <c r="B221" s="291"/>
      <c r="C221" s="294"/>
      <c r="D221" s="318"/>
      <c r="E221" s="319"/>
      <c r="F221" s="299"/>
      <c r="G221" s="39" t="s">
        <v>125</v>
      </c>
      <c r="H221" s="184">
        <v>18893.099999999999</v>
      </c>
      <c r="I221" s="74" t="s">
        <v>137</v>
      </c>
      <c r="J221" s="32"/>
      <c r="K221" s="32"/>
      <c r="L221" s="33"/>
    </row>
    <row r="222" spans="1:12" s="225" customFormat="1" ht="33.75" customHeight="1" x14ac:dyDescent="0.25">
      <c r="A222" s="304"/>
      <c r="B222" s="291"/>
      <c r="C222" s="294"/>
      <c r="D222" s="318"/>
      <c r="E222" s="319"/>
      <c r="F222" s="299"/>
      <c r="G222" s="299"/>
      <c r="H222" s="307"/>
      <c r="I222" s="249" t="s">
        <v>221</v>
      </c>
      <c r="J222" s="320">
        <v>10560</v>
      </c>
      <c r="K222" s="321">
        <v>0</v>
      </c>
      <c r="L222" s="321">
        <v>11709</v>
      </c>
    </row>
    <row r="223" spans="1:12" s="225" customFormat="1" ht="20.25" customHeight="1" x14ac:dyDescent="0.25">
      <c r="A223" s="304"/>
      <c r="B223" s="319"/>
      <c r="C223" s="294"/>
      <c r="D223" s="318"/>
      <c r="E223" s="319"/>
      <c r="F223" s="299"/>
      <c r="G223" s="299"/>
      <c r="H223" s="307"/>
      <c r="I223" s="74" t="s">
        <v>140</v>
      </c>
      <c r="J223" s="32"/>
      <c r="K223" s="32"/>
      <c r="L223" s="33"/>
    </row>
    <row r="224" spans="1:12" s="225" customFormat="1" ht="39.75" customHeight="1" x14ac:dyDescent="0.25">
      <c r="A224" s="304"/>
      <c r="B224" s="319"/>
      <c r="C224" s="294"/>
      <c r="D224" s="318"/>
      <c r="E224" s="319"/>
      <c r="F224" s="299"/>
      <c r="G224" s="299"/>
      <c r="H224" s="307"/>
      <c r="I224" s="249" t="s">
        <v>222</v>
      </c>
      <c r="J224" s="184">
        <f>(J219/J222)</f>
        <v>1.6135511363636361</v>
      </c>
      <c r="K224" s="184">
        <v>0</v>
      </c>
      <c r="L224" s="184">
        <f>(L219/L222)</f>
        <v>1.6135536766589802</v>
      </c>
    </row>
    <row r="225" spans="1:12" s="225" customFormat="1" ht="31.5" customHeight="1" x14ac:dyDescent="0.25">
      <c r="A225" s="304"/>
      <c r="B225" s="319"/>
      <c r="C225" s="294"/>
      <c r="D225" s="318"/>
      <c r="E225" s="319"/>
      <c r="F225" s="299"/>
      <c r="G225" s="299"/>
      <c r="H225" s="307"/>
      <c r="I225" s="74" t="s">
        <v>142</v>
      </c>
      <c r="J225" s="32"/>
      <c r="K225" s="32"/>
      <c r="L225" s="33"/>
    </row>
    <row r="226" spans="1:12" s="225" customFormat="1" ht="47.25" customHeight="1" x14ac:dyDescent="0.25">
      <c r="A226" s="304"/>
      <c r="B226" s="319"/>
      <c r="C226" s="294"/>
      <c r="D226" s="318"/>
      <c r="E226" s="319"/>
      <c r="F226" s="299"/>
      <c r="G226" s="315"/>
      <c r="H226" s="314"/>
      <c r="I226" s="296" t="s">
        <v>315</v>
      </c>
      <c r="J226" s="310">
        <v>100</v>
      </c>
      <c r="K226" s="311">
        <v>0</v>
      </c>
      <c r="L226" s="311">
        <v>105.3</v>
      </c>
    </row>
    <row r="227" spans="1:12" s="225" customFormat="1" ht="27.75" customHeight="1" x14ac:dyDescent="0.25">
      <c r="A227" s="316"/>
      <c r="B227" s="291"/>
      <c r="C227" s="288" t="s">
        <v>273</v>
      </c>
      <c r="D227" s="287" t="s">
        <v>131</v>
      </c>
      <c r="E227" s="285" t="s">
        <v>223</v>
      </c>
      <c r="F227" s="322" t="s">
        <v>151</v>
      </c>
      <c r="G227" s="317" t="s">
        <v>134</v>
      </c>
      <c r="H227" s="184">
        <f>H228+H229+H230</f>
        <v>557233.19999999995</v>
      </c>
      <c r="I227" s="31" t="s">
        <v>135</v>
      </c>
      <c r="J227" s="323"/>
      <c r="K227" s="323"/>
      <c r="L227" s="324"/>
    </row>
    <row r="228" spans="1:12" s="225" customFormat="1" ht="39" customHeight="1" x14ac:dyDescent="0.25">
      <c r="A228" s="316"/>
      <c r="B228" s="291"/>
      <c r="C228" s="294"/>
      <c r="D228" s="293"/>
      <c r="E228" s="291"/>
      <c r="F228" s="316"/>
      <c r="G228" s="39" t="s">
        <v>123</v>
      </c>
      <c r="H228" s="184">
        <v>176238.7</v>
      </c>
      <c r="I228" s="325" t="s">
        <v>224</v>
      </c>
      <c r="J228" s="326">
        <v>78</v>
      </c>
      <c r="K228" s="327">
        <v>65</v>
      </c>
      <c r="L228" s="327">
        <v>65</v>
      </c>
    </row>
    <row r="229" spans="1:12" s="279" customFormat="1" ht="66.95" customHeight="1" x14ac:dyDescent="0.25">
      <c r="A229" s="316"/>
      <c r="B229" s="291"/>
      <c r="C229" s="294"/>
      <c r="D229" s="328"/>
      <c r="E229" s="291"/>
      <c r="F229" s="304"/>
      <c r="G229" s="39" t="s">
        <v>124</v>
      </c>
      <c r="H229" s="184">
        <v>185579.4</v>
      </c>
      <c r="I229" s="329" t="s">
        <v>225</v>
      </c>
      <c r="J229" s="330">
        <f>H228</f>
        <v>176238.7</v>
      </c>
      <c r="K229" s="331">
        <f>H229</f>
        <v>185579.4</v>
      </c>
      <c r="L229" s="331">
        <f>H230</f>
        <v>195415.1</v>
      </c>
    </row>
    <row r="230" spans="1:12" s="279" customFormat="1" ht="25.5" customHeight="1" x14ac:dyDescent="0.25">
      <c r="A230" s="328"/>
      <c r="B230" s="291"/>
      <c r="C230" s="294"/>
      <c r="D230" s="328"/>
      <c r="E230" s="304"/>
      <c r="F230" s="332"/>
      <c r="G230" s="39" t="s">
        <v>125</v>
      </c>
      <c r="H230" s="184">
        <v>195415.1</v>
      </c>
      <c r="I230" s="74" t="s">
        <v>137</v>
      </c>
      <c r="J230" s="333"/>
      <c r="K230" s="333"/>
      <c r="L230" s="330"/>
    </row>
    <row r="231" spans="1:12" s="279" customFormat="1" ht="42.75" customHeight="1" x14ac:dyDescent="0.25">
      <c r="A231" s="328"/>
      <c r="B231" s="291"/>
      <c r="C231" s="294"/>
      <c r="D231" s="328"/>
      <c r="E231" s="328"/>
      <c r="F231" s="332"/>
      <c r="G231" s="332"/>
      <c r="H231" s="334"/>
      <c r="I231" s="325" t="s">
        <v>226</v>
      </c>
      <c r="J231" s="335">
        <v>31421</v>
      </c>
      <c r="K231" s="336">
        <v>29786</v>
      </c>
      <c r="L231" s="337">
        <v>30000</v>
      </c>
    </row>
    <row r="232" spans="1:12" s="279" customFormat="1" ht="45" customHeight="1" x14ac:dyDescent="0.25">
      <c r="A232" s="328"/>
      <c r="B232" s="291"/>
      <c r="C232" s="294"/>
      <c r="D232" s="328"/>
      <c r="E232" s="328"/>
      <c r="F232" s="332"/>
      <c r="G232" s="332"/>
      <c r="H232" s="334"/>
      <c r="I232" s="74" t="s">
        <v>140</v>
      </c>
      <c r="J232" s="333"/>
      <c r="K232" s="333"/>
      <c r="L232" s="330"/>
    </row>
    <row r="233" spans="1:12" s="279" customFormat="1" ht="52.5" customHeight="1" x14ac:dyDescent="0.25">
      <c r="A233" s="328"/>
      <c r="B233" s="338"/>
      <c r="C233" s="294"/>
      <c r="D233" s="328"/>
      <c r="E233" s="328"/>
      <c r="F233" s="332"/>
      <c r="G233" s="332"/>
      <c r="H233" s="334"/>
      <c r="I233" s="72" t="s">
        <v>227</v>
      </c>
      <c r="J233" s="330">
        <f>J229/J231</f>
        <v>5.6089462461411159</v>
      </c>
      <c r="K233" s="330">
        <f>K229/K231</f>
        <v>6.2304236889814009</v>
      </c>
      <c r="L233" s="330">
        <f>L229/L231</f>
        <v>6.5138366666666672</v>
      </c>
    </row>
    <row r="234" spans="1:12" s="279" customFormat="1" ht="31.5" customHeight="1" x14ac:dyDescent="0.25">
      <c r="A234" s="328"/>
      <c r="B234" s="338"/>
      <c r="C234" s="294"/>
      <c r="D234" s="328"/>
      <c r="E234" s="328"/>
      <c r="F234" s="304"/>
      <c r="G234" s="304"/>
      <c r="H234" s="305"/>
      <c r="I234" s="339" t="s">
        <v>142</v>
      </c>
      <c r="J234" s="340"/>
      <c r="K234" s="340"/>
      <c r="L234" s="301"/>
    </row>
    <row r="235" spans="1:12" s="279" customFormat="1" ht="84.75" customHeight="1" x14ac:dyDescent="0.25">
      <c r="A235" s="328"/>
      <c r="B235" s="338"/>
      <c r="C235" s="294"/>
      <c r="D235" s="328"/>
      <c r="E235" s="328"/>
      <c r="F235" s="304"/>
      <c r="G235" s="304"/>
      <c r="H235" s="305"/>
      <c r="I235" s="329" t="s">
        <v>228</v>
      </c>
      <c r="J235" s="42">
        <v>100</v>
      </c>
      <c r="K235" s="43">
        <v>94.8</v>
      </c>
      <c r="L235" s="43">
        <v>100.7</v>
      </c>
    </row>
    <row r="236" spans="1:12" s="225" customFormat="1" ht="31.5" customHeight="1" x14ac:dyDescent="0.25">
      <c r="A236" s="316"/>
      <c r="B236" s="290"/>
      <c r="C236" s="284" t="s">
        <v>229</v>
      </c>
      <c r="D236" s="26" t="s">
        <v>131</v>
      </c>
      <c r="E236" s="286" t="s">
        <v>230</v>
      </c>
      <c r="F236" s="341" t="s">
        <v>151</v>
      </c>
      <c r="G236" s="68" t="s">
        <v>134</v>
      </c>
      <c r="H236" s="30">
        <f>H237+H238+H239</f>
        <v>504571.3</v>
      </c>
      <c r="I236" s="69" t="s">
        <v>135</v>
      </c>
      <c r="J236" s="323"/>
      <c r="K236" s="323"/>
      <c r="L236" s="324"/>
    </row>
    <row r="237" spans="1:12" s="225" customFormat="1" ht="69.75" customHeight="1" x14ac:dyDescent="0.25">
      <c r="A237" s="316"/>
      <c r="B237" s="290"/>
      <c r="C237" s="290"/>
      <c r="D237" s="318"/>
      <c r="E237" s="292"/>
      <c r="F237" s="318"/>
      <c r="G237" s="71" t="s">
        <v>123</v>
      </c>
      <c r="H237" s="184">
        <v>126464.3</v>
      </c>
      <c r="I237" s="325" t="s">
        <v>231</v>
      </c>
      <c r="J237" s="342">
        <v>13</v>
      </c>
      <c r="K237" s="343">
        <v>27</v>
      </c>
      <c r="L237" s="343">
        <v>27</v>
      </c>
    </row>
    <row r="238" spans="1:12" s="279" customFormat="1" ht="81.2" customHeight="1" x14ac:dyDescent="0.25">
      <c r="A238" s="328"/>
      <c r="B238" s="290"/>
      <c r="C238" s="290"/>
      <c r="D238" s="338"/>
      <c r="E238" s="344"/>
      <c r="F238" s="338"/>
      <c r="G238" s="71" t="s">
        <v>124</v>
      </c>
      <c r="H238" s="184">
        <v>185232.2</v>
      </c>
      <c r="I238" s="72" t="s">
        <v>232</v>
      </c>
      <c r="J238" s="330">
        <f>H237</f>
        <v>126464.3</v>
      </c>
      <c r="K238" s="330">
        <f>H238</f>
        <v>185232.2</v>
      </c>
      <c r="L238" s="330">
        <f>H239</f>
        <v>192874.8</v>
      </c>
    </row>
    <row r="239" spans="1:12" s="279" customFormat="1" ht="23.25" customHeight="1" x14ac:dyDescent="0.25">
      <c r="A239" s="328"/>
      <c r="B239" s="328"/>
      <c r="C239" s="290"/>
      <c r="D239" s="338"/>
      <c r="E239" s="344"/>
      <c r="F239" s="338"/>
      <c r="G239" s="71" t="s">
        <v>125</v>
      </c>
      <c r="H239" s="184">
        <v>192874.8</v>
      </c>
      <c r="I239" s="74" t="s">
        <v>137</v>
      </c>
      <c r="J239" s="323"/>
      <c r="K239" s="323"/>
      <c r="L239" s="324"/>
    </row>
    <row r="240" spans="1:12" s="279" customFormat="1" ht="81.75" customHeight="1" x14ac:dyDescent="0.25">
      <c r="A240" s="328"/>
      <c r="B240" s="328"/>
      <c r="C240" s="290"/>
      <c r="D240" s="338"/>
      <c r="E240" s="344"/>
      <c r="F240" s="338"/>
      <c r="G240" s="344"/>
      <c r="H240" s="345"/>
      <c r="I240" s="346" t="s">
        <v>233</v>
      </c>
      <c r="J240" s="342">
        <v>2981</v>
      </c>
      <c r="K240" s="343">
        <v>6439</v>
      </c>
      <c r="L240" s="343">
        <v>6780</v>
      </c>
    </row>
    <row r="241" spans="1:12" s="279" customFormat="1" ht="23.25" customHeight="1" x14ac:dyDescent="0.25">
      <c r="A241" s="328"/>
      <c r="B241" s="328"/>
      <c r="C241" s="290"/>
      <c r="D241" s="338"/>
      <c r="E241" s="344"/>
      <c r="F241" s="338"/>
      <c r="G241" s="344"/>
      <c r="H241" s="345"/>
      <c r="I241" s="74" t="s">
        <v>140</v>
      </c>
      <c r="J241" s="347"/>
      <c r="K241" s="347"/>
      <c r="L241" s="348"/>
    </row>
    <row r="242" spans="1:12" s="279" customFormat="1" ht="41.25" customHeight="1" x14ac:dyDescent="0.25">
      <c r="A242" s="328"/>
      <c r="B242" s="328"/>
      <c r="C242" s="290"/>
      <c r="D242" s="338"/>
      <c r="E242" s="344"/>
      <c r="F242" s="338"/>
      <c r="G242" s="344"/>
      <c r="H242" s="345"/>
      <c r="I242" s="296" t="s">
        <v>234</v>
      </c>
      <c r="J242" s="349">
        <f>J238/J240</f>
        <v>42.423448507212349</v>
      </c>
      <c r="K242" s="349">
        <f>K238/K240</f>
        <v>28.767230936480821</v>
      </c>
      <c r="L242" s="349">
        <f>L238/L240</f>
        <v>28.447610619469025</v>
      </c>
    </row>
    <row r="243" spans="1:12" s="279" customFormat="1" ht="23.25" customHeight="1" x14ac:dyDescent="0.25">
      <c r="A243" s="328"/>
      <c r="B243" s="328"/>
      <c r="C243" s="299"/>
      <c r="D243" s="338"/>
      <c r="E243" s="344"/>
      <c r="F243" s="338"/>
      <c r="G243" s="344"/>
      <c r="H243" s="345"/>
      <c r="I243" s="74" t="s">
        <v>142</v>
      </c>
      <c r="J243" s="350"/>
      <c r="K243" s="350"/>
      <c r="L243" s="351"/>
    </row>
    <row r="244" spans="1:12" s="279" customFormat="1" ht="73.5" customHeight="1" x14ac:dyDescent="0.25">
      <c r="A244" s="328"/>
      <c r="B244" s="328"/>
      <c r="C244" s="315"/>
      <c r="D244" s="352"/>
      <c r="E244" s="353"/>
      <c r="F244" s="352"/>
      <c r="G244" s="353"/>
      <c r="H244" s="354"/>
      <c r="I244" s="355" t="s">
        <v>235</v>
      </c>
      <c r="J244" s="310">
        <v>100</v>
      </c>
      <c r="K244" s="311">
        <v>216</v>
      </c>
      <c r="L244" s="311">
        <v>105.3</v>
      </c>
    </row>
    <row r="245" spans="1:12" s="225" customFormat="1" ht="36" customHeight="1" x14ac:dyDescent="0.25">
      <c r="A245" s="316"/>
      <c r="B245" s="291"/>
      <c r="C245" s="292" t="s">
        <v>236</v>
      </c>
      <c r="D245" s="293" t="s">
        <v>131</v>
      </c>
      <c r="E245" s="292" t="s">
        <v>237</v>
      </c>
      <c r="F245" s="318" t="s">
        <v>151</v>
      </c>
      <c r="G245" s="190" t="s">
        <v>134</v>
      </c>
      <c r="H245" s="184">
        <f>H246+H247+H248</f>
        <v>160087.09999999998</v>
      </c>
      <c r="I245" s="69" t="s">
        <v>135</v>
      </c>
      <c r="J245" s="356"/>
      <c r="K245" s="323"/>
      <c r="L245" s="324"/>
    </row>
    <row r="246" spans="1:12" s="225" customFormat="1" ht="40.5" customHeight="1" x14ac:dyDescent="0.25">
      <c r="A246" s="316"/>
      <c r="B246" s="291"/>
      <c r="C246" s="292"/>
      <c r="D246" s="293"/>
      <c r="E246" s="292"/>
      <c r="F246" s="306"/>
      <c r="G246" s="71" t="s">
        <v>123</v>
      </c>
      <c r="H246" s="184">
        <v>54441.5</v>
      </c>
      <c r="I246" s="329" t="s">
        <v>238</v>
      </c>
      <c r="J246" s="357">
        <v>2</v>
      </c>
      <c r="K246" s="337">
        <v>2</v>
      </c>
      <c r="L246" s="337">
        <v>2</v>
      </c>
    </row>
    <row r="247" spans="1:12" s="225" customFormat="1" ht="61.5" customHeight="1" x14ac:dyDescent="0.25">
      <c r="A247" s="316"/>
      <c r="B247" s="291"/>
      <c r="C247" s="292"/>
      <c r="D247" s="293"/>
      <c r="E247" s="292"/>
      <c r="F247" s="306"/>
      <c r="G247" s="71" t="s">
        <v>124</v>
      </c>
      <c r="H247" s="184">
        <v>45280.4</v>
      </c>
      <c r="I247" s="72" t="s">
        <v>239</v>
      </c>
      <c r="J247" s="330">
        <f>H246</f>
        <v>54441.5</v>
      </c>
      <c r="K247" s="331">
        <f>H247</f>
        <v>45280.4</v>
      </c>
      <c r="L247" s="331">
        <f>H248</f>
        <v>60365.2</v>
      </c>
    </row>
    <row r="248" spans="1:12" s="225" customFormat="1" ht="28.5" customHeight="1" x14ac:dyDescent="0.25">
      <c r="A248" s="304"/>
      <c r="B248" s="291"/>
      <c r="C248" s="292"/>
      <c r="D248" s="318"/>
      <c r="E248" s="358"/>
      <c r="F248" s="318"/>
      <c r="G248" s="71" t="s">
        <v>125</v>
      </c>
      <c r="H248" s="184">
        <v>60365.2</v>
      </c>
      <c r="I248" s="69" t="s">
        <v>137</v>
      </c>
      <c r="J248" s="359"/>
      <c r="K248" s="359"/>
      <c r="L248" s="360"/>
    </row>
    <row r="249" spans="1:12" s="279" customFormat="1" ht="32.25" customHeight="1" x14ac:dyDescent="0.25">
      <c r="A249" s="328"/>
      <c r="B249" s="338"/>
      <c r="C249" s="292"/>
      <c r="D249" s="338"/>
      <c r="E249" s="344"/>
      <c r="F249" s="361"/>
      <c r="G249" s="362"/>
      <c r="H249" s="334"/>
      <c r="I249" s="363" t="s">
        <v>240</v>
      </c>
      <c r="J249" s="364">
        <v>408</v>
      </c>
      <c r="K249" s="365">
        <v>429</v>
      </c>
      <c r="L249" s="365">
        <v>452</v>
      </c>
    </row>
    <row r="250" spans="1:12" s="279" customFormat="1" ht="36" customHeight="1" x14ac:dyDescent="0.25">
      <c r="A250" s="328"/>
      <c r="B250" s="338"/>
      <c r="C250" s="292"/>
      <c r="D250" s="338"/>
      <c r="E250" s="344"/>
      <c r="F250" s="361"/>
      <c r="G250" s="362"/>
      <c r="H250" s="334"/>
      <c r="I250" s="329" t="s">
        <v>241</v>
      </c>
      <c r="J250" s="357">
        <v>2100</v>
      </c>
      <c r="K250" s="337">
        <v>2211</v>
      </c>
      <c r="L250" s="337">
        <v>2328</v>
      </c>
    </row>
    <row r="251" spans="1:12" s="279" customFormat="1" ht="26.25" customHeight="1" x14ac:dyDescent="0.25">
      <c r="A251" s="328"/>
      <c r="B251" s="338"/>
      <c r="C251" s="292"/>
      <c r="D251" s="338"/>
      <c r="E251" s="344"/>
      <c r="F251" s="293"/>
      <c r="G251" s="300"/>
      <c r="H251" s="305"/>
      <c r="I251" s="69" t="s">
        <v>140</v>
      </c>
      <c r="J251" s="359"/>
      <c r="K251" s="359"/>
      <c r="L251" s="360"/>
    </row>
    <row r="252" spans="1:12" s="279" customFormat="1" ht="42" customHeight="1" x14ac:dyDescent="0.25">
      <c r="A252" s="328"/>
      <c r="B252" s="338"/>
      <c r="C252" s="309"/>
      <c r="D252" s="338"/>
      <c r="E252" s="344"/>
      <c r="F252" s="293"/>
      <c r="G252" s="300"/>
      <c r="H252" s="305"/>
      <c r="I252" s="296" t="s">
        <v>242</v>
      </c>
      <c r="J252" s="349">
        <f>(J247+J248)/J250</f>
        <v>25.924523809523809</v>
      </c>
      <c r="K252" s="349">
        <f>(K247+K248)/K250</f>
        <v>20.479601990049751</v>
      </c>
      <c r="L252" s="349">
        <f>(L247+L248)/L250</f>
        <v>25.930068728522336</v>
      </c>
    </row>
    <row r="253" spans="1:12" s="279" customFormat="1" ht="23.25" customHeight="1" x14ac:dyDescent="0.25">
      <c r="A253" s="328"/>
      <c r="B253" s="338"/>
      <c r="C253" s="309"/>
      <c r="D253" s="338"/>
      <c r="E253" s="344"/>
      <c r="F253" s="338"/>
      <c r="G253" s="344"/>
      <c r="H253" s="345"/>
      <c r="I253" s="366" t="s">
        <v>142</v>
      </c>
      <c r="J253" s="366"/>
      <c r="K253" s="366"/>
      <c r="L253" s="367"/>
    </row>
    <row r="254" spans="1:12" s="279" customFormat="1" ht="97.5" customHeight="1" x14ac:dyDescent="0.25">
      <c r="A254" s="328"/>
      <c r="B254" s="338"/>
      <c r="C254" s="312"/>
      <c r="D254" s="352"/>
      <c r="E254" s="353"/>
      <c r="F254" s="352"/>
      <c r="G254" s="353"/>
      <c r="H254" s="354"/>
      <c r="I254" s="329" t="s">
        <v>243</v>
      </c>
      <c r="J254" s="42">
        <v>100</v>
      </c>
      <c r="K254" s="43">
        <v>105.3</v>
      </c>
      <c r="L254" s="43">
        <v>105.3</v>
      </c>
    </row>
    <row r="255" spans="1:12" s="225" customFormat="1" ht="27" customHeight="1" x14ac:dyDescent="0.25">
      <c r="A255" s="316"/>
      <c r="B255" s="291"/>
      <c r="C255" s="294" t="s">
        <v>244</v>
      </c>
      <c r="D255" s="293" t="s">
        <v>131</v>
      </c>
      <c r="E255" s="291" t="s">
        <v>245</v>
      </c>
      <c r="F255" s="316" t="s">
        <v>151</v>
      </c>
      <c r="G255" s="317" t="s">
        <v>134</v>
      </c>
      <c r="H255" s="184">
        <f>H256+H257+H258</f>
        <v>15245.7</v>
      </c>
      <c r="I255" s="366" t="s">
        <v>135</v>
      </c>
      <c r="J255" s="366"/>
      <c r="K255" s="366"/>
      <c r="L255" s="367"/>
    </row>
    <row r="256" spans="1:12" s="225" customFormat="1" ht="33.75" customHeight="1" x14ac:dyDescent="0.25">
      <c r="A256" s="316"/>
      <c r="B256" s="291"/>
      <c r="C256" s="294"/>
      <c r="D256" s="293"/>
      <c r="E256" s="291"/>
      <c r="F256" s="316"/>
      <c r="G256" s="39" t="s">
        <v>123</v>
      </c>
      <c r="H256" s="184">
        <v>5345.9</v>
      </c>
      <c r="I256" s="329" t="s">
        <v>246</v>
      </c>
      <c r="J256" s="330">
        <v>1</v>
      </c>
      <c r="K256" s="331">
        <v>1</v>
      </c>
      <c r="L256" s="331">
        <v>1</v>
      </c>
    </row>
    <row r="257" spans="1:12" s="225" customFormat="1" ht="52.5" customHeight="1" x14ac:dyDescent="0.25">
      <c r="A257" s="316"/>
      <c r="B257" s="291"/>
      <c r="C257" s="294"/>
      <c r="D257" s="318"/>
      <c r="E257" s="291"/>
      <c r="F257" s="304"/>
      <c r="G257" s="39" t="s">
        <v>124</v>
      </c>
      <c r="H257" s="184">
        <v>3972.3</v>
      </c>
      <c r="I257" s="329" t="s">
        <v>247</v>
      </c>
      <c r="J257" s="301">
        <f>H256</f>
        <v>5345.9</v>
      </c>
      <c r="K257" s="302">
        <f>H257</f>
        <v>3972.3</v>
      </c>
      <c r="L257" s="302">
        <f>H258</f>
        <v>5927.5</v>
      </c>
    </row>
    <row r="258" spans="1:12" s="225" customFormat="1" ht="21" customHeight="1" x14ac:dyDescent="0.25">
      <c r="A258" s="304"/>
      <c r="B258" s="319"/>
      <c r="C258" s="294"/>
      <c r="D258" s="318"/>
      <c r="E258" s="319"/>
      <c r="F258" s="304"/>
      <c r="G258" s="39" t="s">
        <v>125</v>
      </c>
      <c r="H258" s="184">
        <v>5927.5</v>
      </c>
      <c r="I258" s="366" t="s">
        <v>137</v>
      </c>
      <c r="J258" s="366"/>
      <c r="K258" s="366"/>
      <c r="L258" s="367"/>
    </row>
    <row r="259" spans="1:12" s="225" customFormat="1" ht="36.75" customHeight="1" x14ac:dyDescent="0.25">
      <c r="A259" s="304"/>
      <c r="B259" s="319"/>
      <c r="C259" s="294"/>
      <c r="D259" s="318"/>
      <c r="E259" s="319"/>
      <c r="F259" s="304"/>
      <c r="G259" s="39"/>
      <c r="H259" s="184"/>
      <c r="I259" s="329" t="s">
        <v>248</v>
      </c>
      <c r="J259" s="330">
        <v>730</v>
      </c>
      <c r="K259" s="331">
        <v>769</v>
      </c>
      <c r="L259" s="331">
        <v>810</v>
      </c>
    </row>
    <row r="260" spans="1:12" s="279" customFormat="1" ht="41.25" customHeight="1" x14ac:dyDescent="0.25">
      <c r="A260" s="328"/>
      <c r="B260" s="338"/>
      <c r="C260" s="294"/>
      <c r="D260" s="338"/>
      <c r="E260" s="338"/>
      <c r="F260" s="328"/>
      <c r="G260" s="328"/>
      <c r="H260" s="345"/>
      <c r="I260" s="366" t="s">
        <v>140</v>
      </c>
      <c r="J260" s="366"/>
      <c r="K260" s="366"/>
      <c r="L260" s="367"/>
    </row>
    <row r="261" spans="1:12" s="279" customFormat="1" ht="45" customHeight="1" x14ac:dyDescent="0.25">
      <c r="A261" s="328"/>
      <c r="B261" s="338"/>
      <c r="C261" s="294"/>
      <c r="D261" s="338"/>
      <c r="E261" s="338"/>
      <c r="F261" s="328"/>
      <c r="G261" s="328"/>
      <c r="H261" s="345"/>
      <c r="I261" s="329" t="s">
        <v>249</v>
      </c>
      <c r="J261" s="330">
        <f>J257/J259</f>
        <v>7.3231506849315062</v>
      </c>
      <c r="K261" s="330">
        <f>K257/K259</f>
        <v>5.1655396618985696</v>
      </c>
      <c r="L261" s="330">
        <f>L257/L259</f>
        <v>7.3179012345679011</v>
      </c>
    </row>
    <row r="262" spans="1:12" s="279" customFormat="1" ht="30" customHeight="1" x14ac:dyDescent="0.25">
      <c r="A262" s="328"/>
      <c r="B262" s="338"/>
      <c r="C262" s="345"/>
      <c r="D262" s="338"/>
      <c r="E262" s="338"/>
      <c r="F262" s="328"/>
      <c r="G262" s="328"/>
      <c r="H262" s="345"/>
      <c r="I262" s="366" t="s">
        <v>142</v>
      </c>
      <c r="J262" s="366"/>
      <c r="K262" s="366"/>
      <c r="L262" s="367"/>
    </row>
    <row r="263" spans="1:12" s="279" customFormat="1" ht="51.75" customHeight="1" x14ac:dyDescent="0.25">
      <c r="A263" s="328"/>
      <c r="B263" s="338"/>
      <c r="C263" s="345"/>
      <c r="D263" s="338"/>
      <c r="E263" s="338"/>
      <c r="F263" s="328"/>
      <c r="G263" s="368"/>
      <c r="H263" s="354"/>
      <c r="I263" s="329" t="s">
        <v>250</v>
      </c>
      <c r="J263" s="42">
        <v>100</v>
      </c>
      <c r="K263" s="43">
        <v>105.3</v>
      </c>
      <c r="L263" s="43">
        <v>105.3</v>
      </c>
    </row>
    <row r="264" spans="1:12" s="225" customFormat="1" ht="18.75" customHeight="1" x14ac:dyDescent="0.25">
      <c r="A264" s="316"/>
      <c r="B264" s="291"/>
      <c r="C264" s="288" t="s">
        <v>251</v>
      </c>
      <c r="D264" s="287" t="s">
        <v>131</v>
      </c>
      <c r="E264" s="285" t="s">
        <v>252</v>
      </c>
      <c r="F264" s="322" t="s">
        <v>151</v>
      </c>
      <c r="G264" s="317" t="s">
        <v>134</v>
      </c>
      <c r="H264" s="184">
        <f>H265+H266+H267</f>
        <v>14488.099999999999</v>
      </c>
      <c r="I264" s="366" t="s">
        <v>135</v>
      </c>
      <c r="J264" s="366"/>
      <c r="K264" s="366"/>
      <c r="L264" s="367"/>
    </row>
    <row r="265" spans="1:12" s="225" customFormat="1" ht="60.75" customHeight="1" x14ac:dyDescent="0.25">
      <c r="A265" s="316"/>
      <c r="B265" s="291"/>
      <c r="C265" s="294"/>
      <c r="D265" s="293"/>
      <c r="E265" s="291"/>
      <c r="F265" s="316"/>
      <c r="G265" s="39" t="s">
        <v>123</v>
      </c>
      <c r="H265" s="184">
        <v>4582.2</v>
      </c>
      <c r="I265" s="72" t="s">
        <v>253</v>
      </c>
      <c r="J265" s="330">
        <f>H265</f>
        <v>4582.2</v>
      </c>
      <c r="K265" s="331">
        <f>H266</f>
        <v>4825.1000000000004</v>
      </c>
      <c r="L265" s="331">
        <f>H267</f>
        <v>5080.8</v>
      </c>
    </row>
    <row r="266" spans="1:12" s="225" customFormat="1" ht="24" customHeight="1" x14ac:dyDescent="0.25">
      <c r="A266" s="304"/>
      <c r="B266" s="291"/>
      <c r="C266" s="369"/>
      <c r="D266" s="318"/>
      <c r="E266" s="319"/>
      <c r="F266" s="309"/>
      <c r="G266" s="39" t="s">
        <v>124</v>
      </c>
      <c r="H266" s="184">
        <v>4825.1000000000004</v>
      </c>
      <c r="I266" s="366" t="s">
        <v>137</v>
      </c>
      <c r="J266" s="366"/>
      <c r="K266" s="366"/>
      <c r="L266" s="367"/>
    </row>
    <row r="267" spans="1:12" s="225" customFormat="1" ht="54.75" customHeight="1" x14ac:dyDescent="0.25">
      <c r="A267" s="304"/>
      <c r="B267" s="319"/>
      <c r="C267" s="369"/>
      <c r="D267" s="318"/>
      <c r="E267" s="319"/>
      <c r="F267" s="309"/>
      <c r="G267" s="39" t="s">
        <v>125</v>
      </c>
      <c r="H267" s="184">
        <v>5080.8</v>
      </c>
      <c r="I267" s="370" t="s">
        <v>254</v>
      </c>
      <c r="J267" s="330">
        <v>40</v>
      </c>
      <c r="K267" s="331">
        <v>40</v>
      </c>
      <c r="L267" s="327">
        <v>40</v>
      </c>
    </row>
    <row r="268" spans="1:12" s="225" customFormat="1" ht="20.25" customHeight="1" x14ac:dyDescent="0.25">
      <c r="A268" s="304"/>
      <c r="B268" s="319"/>
      <c r="C268" s="369"/>
      <c r="D268" s="318"/>
      <c r="E268" s="319"/>
      <c r="F268" s="309"/>
      <c r="G268" s="299"/>
      <c r="H268" s="307"/>
      <c r="I268" s="366" t="s">
        <v>140</v>
      </c>
      <c r="J268" s="366"/>
      <c r="K268" s="366"/>
      <c r="L268" s="367"/>
    </row>
    <row r="269" spans="1:12" s="225" customFormat="1" ht="53.25" customHeight="1" x14ac:dyDescent="0.25">
      <c r="A269" s="304"/>
      <c r="B269" s="319"/>
      <c r="C269" s="369"/>
      <c r="D269" s="318"/>
      <c r="E269" s="319"/>
      <c r="F269" s="309"/>
      <c r="G269" s="299"/>
      <c r="H269" s="307"/>
      <c r="I269" s="329" t="s">
        <v>255</v>
      </c>
      <c r="J269" s="244">
        <f>(J265/J267)</f>
        <v>114.55499999999999</v>
      </c>
      <c r="K269" s="244">
        <f>(K265/K267)</f>
        <v>120.62750000000001</v>
      </c>
      <c r="L269" s="244">
        <f>(L265/L267)</f>
        <v>127.02000000000001</v>
      </c>
    </row>
    <row r="270" spans="1:12" s="225" customFormat="1" ht="24" customHeight="1" x14ac:dyDescent="0.25">
      <c r="A270" s="304"/>
      <c r="B270" s="319"/>
      <c r="C270" s="369"/>
      <c r="D270" s="318"/>
      <c r="E270" s="319"/>
      <c r="F270" s="309"/>
      <c r="G270" s="299"/>
      <c r="H270" s="307"/>
      <c r="I270" s="366" t="s">
        <v>142</v>
      </c>
      <c r="J270" s="366"/>
      <c r="K270" s="366"/>
      <c r="L270" s="367"/>
    </row>
    <row r="271" spans="1:12" s="225" customFormat="1" ht="59.25" customHeight="1" x14ac:dyDescent="0.25">
      <c r="A271" s="304"/>
      <c r="B271" s="319"/>
      <c r="C271" s="355"/>
      <c r="D271" s="318"/>
      <c r="E271" s="319"/>
      <c r="F271" s="309"/>
      <c r="G271" s="299"/>
      <c r="H271" s="307"/>
      <c r="I271" s="371" t="s">
        <v>256</v>
      </c>
      <c r="J271" s="65">
        <v>100</v>
      </c>
      <c r="K271" s="66">
        <v>100</v>
      </c>
      <c r="L271" s="66">
        <v>100</v>
      </c>
    </row>
    <row r="272" spans="1:12" s="225" customFormat="1" ht="27.2" customHeight="1" x14ac:dyDescent="0.25">
      <c r="A272" s="316"/>
      <c r="B272" s="291"/>
      <c r="C272" s="286" t="s">
        <v>298</v>
      </c>
      <c r="D272" s="322" t="s">
        <v>131</v>
      </c>
      <c r="E272" s="284" t="s">
        <v>252</v>
      </c>
      <c r="F272" s="287" t="s">
        <v>151</v>
      </c>
      <c r="G272" s="29" t="s">
        <v>134</v>
      </c>
      <c r="H272" s="30">
        <f>H273+H274+H275</f>
        <v>141094.40000000002</v>
      </c>
      <c r="I272" s="366" t="s">
        <v>135</v>
      </c>
      <c r="J272" s="366"/>
      <c r="K272" s="366"/>
      <c r="L272" s="367"/>
    </row>
    <row r="273" spans="1:12" s="225" customFormat="1" ht="57.75" customHeight="1" x14ac:dyDescent="0.25">
      <c r="A273" s="316"/>
      <c r="B273" s="291"/>
      <c r="C273" s="292"/>
      <c r="D273" s="316"/>
      <c r="E273" s="290"/>
      <c r="F273" s="293"/>
      <c r="G273" s="39" t="s">
        <v>123</v>
      </c>
      <c r="H273" s="184">
        <v>47519.8</v>
      </c>
      <c r="I273" s="72" t="s">
        <v>257</v>
      </c>
      <c r="J273" s="372">
        <f>H273</f>
        <v>47519.8</v>
      </c>
      <c r="K273" s="373">
        <f>H274</f>
        <v>40884.300000000003</v>
      </c>
      <c r="L273" s="373">
        <f>H275</f>
        <v>52690.3</v>
      </c>
    </row>
    <row r="274" spans="1:12" s="225" customFormat="1" ht="24" customHeight="1" x14ac:dyDescent="0.25">
      <c r="A274" s="304"/>
      <c r="B274" s="291"/>
      <c r="C274" s="292"/>
      <c r="D274" s="304"/>
      <c r="E274" s="374"/>
      <c r="F274" s="306"/>
      <c r="G274" s="39" t="s">
        <v>124</v>
      </c>
      <c r="H274" s="184">
        <v>40884.300000000003</v>
      </c>
      <c r="I274" s="366" t="s">
        <v>137</v>
      </c>
      <c r="J274" s="366"/>
      <c r="K274" s="366"/>
      <c r="L274" s="367"/>
    </row>
    <row r="275" spans="1:12" s="225" customFormat="1" ht="24" customHeight="1" x14ac:dyDescent="0.25">
      <c r="A275" s="304"/>
      <c r="B275" s="319"/>
      <c r="C275" s="292"/>
      <c r="D275" s="304"/>
      <c r="E275" s="374"/>
      <c r="F275" s="306"/>
      <c r="G275" s="39" t="s">
        <v>125</v>
      </c>
      <c r="H275" s="184">
        <v>52690.3</v>
      </c>
      <c r="I275" s="329" t="s">
        <v>258</v>
      </c>
      <c r="J275" s="375">
        <v>3850</v>
      </c>
      <c r="K275" s="376">
        <v>3313</v>
      </c>
      <c r="L275" s="376">
        <v>4269</v>
      </c>
    </row>
    <row r="276" spans="1:12" s="225" customFormat="1" ht="25.5" customHeight="1" x14ac:dyDescent="0.25">
      <c r="A276" s="304"/>
      <c r="B276" s="319"/>
      <c r="C276" s="292"/>
      <c r="D276" s="304"/>
      <c r="E276" s="374"/>
      <c r="F276" s="306"/>
      <c r="G276" s="299"/>
      <c r="H276" s="307"/>
      <c r="I276" s="366" t="s">
        <v>140</v>
      </c>
      <c r="J276" s="366"/>
      <c r="K276" s="366"/>
      <c r="L276" s="367"/>
    </row>
    <row r="277" spans="1:12" s="225" customFormat="1" ht="27.75" customHeight="1" x14ac:dyDescent="0.25">
      <c r="A277" s="304"/>
      <c r="B277" s="319"/>
      <c r="C277" s="292"/>
      <c r="D277" s="304"/>
      <c r="E277" s="374"/>
      <c r="F277" s="306"/>
      <c r="G277" s="299"/>
      <c r="H277" s="307"/>
      <c r="I277" s="325" t="s">
        <v>259</v>
      </c>
      <c r="J277" s="377">
        <f>(J273/J275)</f>
        <v>12.342805194805196</v>
      </c>
      <c r="K277" s="377">
        <f>(K273/K275)</f>
        <v>12.340567461515244</v>
      </c>
      <c r="L277" s="377">
        <f>(L273/L275)</f>
        <v>12.342539236355119</v>
      </c>
    </row>
    <row r="278" spans="1:12" s="225" customFormat="1" ht="26.25" customHeight="1" x14ac:dyDescent="0.25">
      <c r="A278" s="304"/>
      <c r="B278" s="319"/>
      <c r="C278" s="292"/>
      <c r="D278" s="304"/>
      <c r="E278" s="374"/>
      <c r="F278" s="306"/>
      <c r="G278" s="299"/>
      <c r="H278" s="307"/>
      <c r="I278" s="366" t="s">
        <v>142</v>
      </c>
      <c r="J278" s="366"/>
      <c r="K278" s="366"/>
      <c r="L278" s="367"/>
    </row>
    <row r="279" spans="1:12" s="225" customFormat="1" ht="56.25" customHeight="1" x14ac:dyDescent="0.25">
      <c r="A279" s="304"/>
      <c r="B279" s="319"/>
      <c r="C279" s="292"/>
      <c r="D279" s="304"/>
      <c r="E279" s="374"/>
      <c r="F279" s="306"/>
      <c r="G279" s="299"/>
      <c r="H279" s="307"/>
      <c r="I279" s="303" t="s">
        <v>314</v>
      </c>
      <c r="J279" s="65">
        <v>100</v>
      </c>
      <c r="K279" s="66">
        <v>100</v>
      </c>
      <c r="L279" s="66">
        <v>110.9</v>
      </c>
    </row>
    <row r="280" spans="1:12" s="225" customFormat="1" ht="117.75" customHeight="1" x14ac:dyDescent="0.25">
      <c r="A280" s="304"/>
      <c r="B280" s="319"/>
      <c r="C280" s="378"/>
      <c r="D280" s="379"/>
      <c r="E280" s="380"/>
      <c r="F280" s="313"/>
      <c r="G280" s="315"/>
      <c r="H280" s="314"/>
      <c r="I280" s="303"/>
      <c r="J280" s="65"/>
      <c r="K280" s="66"/>
      <c r="L280" s="66"/>
    </row>
    <row r="281" spans="1:12" s="225" customFormat="1" ht="31.5" customHeight="1" x14ac:dyDescent="0.25">
      <c r="A281" s="299"/>
      <c r="B281" s="306"/>
      <c r="C281" s="288" t="s">
        <v>318</v>
      </c>
      <c r="D281" s="293" t="s">
        <v>131</v>
      </c>
      <c r="E281" s="291" t="s">
        <v>260</v>
      </c>
      <c r="F281" s="316" t="s">
        <v>151</v>
      </c>
      <c r="G281" s="317" t="s">
        <v>134</v>
      </c>
      <c r="H281" s="184">
        <f>H282+H283+H284</f>
        <v>155575</v>
      </c>
      <c r="I281" s="366" t="s">
        <v>135</v>
      </c>
      <c r="J281" s="366"/>
      <c r="K281" s="366"/>
      <c r="L281" s="367"/>
    </row>
    <row r="282" spans="1:12" s="225" customFormat="1" ht="32.25" customHeight="1" x14ac:dyDescent="0.25">
      <c r="A282" s="299"/>
      <c r="B282" s="306"/>
      <c r="C282" s="294"/>
      <c r="D282" s="293"/>
      <c r="E282" s="291"/>
      <c r="F282" s="316"/>
      <c r="G282" s="39" t="s">
        <v>123</v>
      </c>
      <c r="H282" s="184">
        <v>54805.8</v>
      </c>
      <c r="I282" s="72" t="s">
        <v>261</v>
      </c>
      <c r="J282" s="330">
        <f>H282</f>
        <v>54805.8</v>
      </c>
      <c r="K282" s="331">
        <f>H283</f>
        <v>40000</v>
      </c>
      <c r="L282" s="331">
        <f>H284</f>
        <v>60769.2</v>
      </c>
    </row>
    <row r="283" spans="1:12" s="225" customFormat="1" ht="27.2" customHeight="1" x14ac:dyDescent="0.25">
      <c r="A283" s="299"/>
      <c r="B283" s="306"/>
      <c r="C283" s="294"/>
      <c r="D283" s="293"/>
      <c r="E283" s="291"/>
      <c r="F283" s="304"/>
      <c r="G283" s="39" t="s">
        <v>124</v>
      </c>
      <c r="H283" s="184">
        <v>40000</v>
      </c>
      <c r="I283" s="366" t="s">
        <v>137</v>
      </c>
      <c r="J283" s="366"/>
      <c r="K283" s="366"/>
      <c r="L283" s="367"/>
    </row>
    <row r="284" spans="1:12" s="225" customFormat="1" ht="27.75" customHeight="1" x14ac:dyDescent="0.25">
      <c r="A284" s="299"/>
      <c r="B284" s="306"/>
      <c r="C284" s="294"/>
      <c r="D284" s="293"/>
      <c r="E284" s="291"/>
      <c r="F284" s="304"/>
      <c r="G284" s="39" t="s">
        <v>125</v>
      </c>
      <c r="H284" s="184">
        <v>60769.2</v>
      </c>
      <c r="I284" s="329" t="s">
        <v>319</v>
      </c>
      <c r="J284" s="331">
        <v>25</v>
      </c>
      <c r="K284" s="331">
        <v>16</v>
      </c>
      <c r="L284" s="331">
        <v>27</v>
      </c>
    </row>
    <row r="285" spans="1:12" s="225" customFormat="1" ht="27.2" customHeight="1" x14ac:dyDescent="0.25">
      <c r="A285" s="299"/>
      <c r="B285" s="306"/>
      <c r="C285" s="294"/>
      <c r="D285" s="293"/>
      <c r="E285" s="291"/>
      <c r="F285" s="304"/>
      <c r="G285" s="304"/>
      <c r="H285" s="305"/>
      <c r="I285" s="366" t="s">
        <v>140</v>
      </c>
      <c r="J285" s="366"/>
      <c r="K285" s="366"/>
      <c r="L285" s="367"/>
    </row>
    <row r="286" spans="1:12" s="225" customFormat="1" ht="47.25" customHeight="1" x14ac:dyDescent="0.25">
      <c r="A286" s="299"/>
      <c r="B286" s="306"/>
      <c r="C286" s="294"/>
      <c r="D286" s="293"/>
      <c r="E286" s="291"/>
      <c r="F286" s="304"/>
      <c r="G286" s="304"/>
      <c r="H286" s="305"/>
      <c r="I286" s="329" t="s">
        <v>262</v>
      </c>
      <c r="J286" s="330">
        <f>J282/J284</f>
        <v>2192.232</v>
      </c>
      <c r="K286" s="330">
        <f>K282/K284</f>
        <v>2500</v>
      </c>
      <c r="L286" s="330">
        <f>L282/L284</f>
        <v>2250.7111111111112</v>
      </c>
    </row>
    <row r="287" spans="1:12" s="225" customFormat="1" ht="23.25" customHeight="1" x14ac:dyDescent="0.25">
      <c r="A287" s="299"/>
      <c r="B287" s="306"/>
      <c r="C287" s="294"/>
      <c r="D287" s="293"/>
      <c r="E287" s="291"/>
      <c r="F287" s="304"/>
      <c r="G287" s="304"/>
      <c r="H287" s="305"/>
      <c r="I287" s="366" t="s">
        <v>142</v>
      </c>
      <c r="J287" s="366"/>
      <c r="K287" s="366"/>
      <c r="L287" s="367"/>
    </row>
    <row r="288" spans="1:12" s="225" customFormat="1" ht="77.25" customHeight="1" x14ac:dyDescent="0.25">
      <c r="A288" s="299"/>
      <c r="B288" s="306"/>
      <c r="C288" s="294"/>
      <c r="D288" s="293"/>
      <c r="E288" s="291"/>
      <c r="F288" s="299"/>
      <c r="G288" s="315"/>
      <c r="H288" s="314"/>
      <c r="I288" s="381" t="s">
        <v>293</v>
      </c>
      <c r="J288" s="65">
        <v>100</v>
      </c>
      <c r="K288" s="66">
        <v>105.3</v>
      </c>
      <c r="L288" s="66">
        <v>105.3</v>
      </c>
    </row>
    <row r="289" spans="1:12" s="225" customFormat="1" ht="23.25" customHeight="1" x14ac:dyDescent="0.25">
      <c r="A289" s="316"/>
      <c r="B289" s="291"/>
      <c r="C289" s="288" t="s">
        <v>263</v>
      </c>
      <c r="D289" s="382" t="s">
        <v>131</v>
      </c>
      <c r="E289" s="288" t="s">
        <v>218</v>
      </c>
      <c r="F289" s="287" t="s">
        <v>151</v>
      </c>
      <c r="G289" s="29" t="s">
        <v>134</v>
      </c>
      <c r="H289" s="30">
        <f>H290+H291+H292</f>
        <v>2100</v>
      </c>
      <c r="I289" s="366" t="s">
        <v>135</v>
      </c>
      <c r="J289" s="366"/>
      <c r="K289" s="366"/>
      <c r="L289" s="367"/>
    </row>
    <row r="290" spans="1:12" s="225" customFormat="1" ht="28.5" customHeight="1" x14ac:dyDescent="0.25">
      <c r="A290" s="316"/>
      <c r="B290" s="291"/>
      <c r="C290" s="294"/>
      <c r="D290" s="383"/>
      <c r="E290" s="294"/>
      <c r="F290" s="293"/>
      <c r="G290" s="39" t="s">
        <v>123</v>
      </c>
      <c r="H290" s="184">
        <v>1800</v>
      </c>
      <c r="I290" s="72" t="s">
        <v>147</v>
      </c>
      <c r="J290" s="330">
        <f>H290</f>
        <v>1800</v>
      </c>
      <c r="K290" s="331">
        <v>0</v>
      </c>
      <c r="L290" s="331">
        <f>H292</f>
        <v>300</v>
      </c>
    </row>
    <row r="291" spans="1:12" s="225" customFormat="1" ht="20.25" customHeight="1" x14ac:dyDescent="0.25">
      <c r="A291" s="304"/>
      <c r="B291" s="291"/>
      <c r="C291" s="294"/>
      <c r="D291" s="305"/>
      <c r="E291" s="369"/>
      <c r="F291" s="304"/>
      <c r="G291" s="39" t="s">
        <v>124</v>
      </c>
      <c r="H291" s="184">
        <v>0</v>
      </c>
      <c r="I291" s="366" t="s">
        <v>137</v>
      </c>
      <c r="J291" s="366"/>
      <c r="K291" s="366"/>
      <c r="L291" s="367"/>
    </row>
    <row r="292" spans="1:12" s="225" customFormat="1" ht="42.75" customHeight="1" x14ac:dyDescent="0.25">
      <c r="A292" s="304"/>
      <c r="B292" s="291"/>
      <c r="C292" s="294"/>
      <c r="D292" s="305"/>
      <c r="E292" s="369"/>
      <c r="F292" s="304"/>
      <c r="G292" s="39" t="s">
        <v>125</v>
      </c>
      <c r="H292" s="184">
        <v>300</v>
      </c>
      <c r="I292" s="72" t="s">
        <v>264</v>
      </c>
      <c r="J292" s="330">
        <v>1</v>
      </c>
      <c r="K292" s="330">
        <v>0</v>
      </c>
      <c r="L292" s="330">
        <v>1</v>
      </c>
    </row>
    <row r="293" spans="1:12" s="225" customFormat="1" ht="27.2" customHeight="1" x14ac:dyDescent="0.25">
      <c r="A293" s="304"/>
      <c r="B293" s="291"/>
      <c r="C293" s="294"/>
      <c r="D293" s="305"/>
      <c r="E293" s="369"/>
      <c r="F293" s="304"/>
      <c r="G293" s="304"/>
      <c r="H293" s="305"/>
      <c r="I293" s="366" t="s">
        <v>140</v>
      </c>
      <c r="J293" s="366"/>
      <c r="K293" s="366"/>
      <c r="L293" s="367"/>
    </row>
    <row r="294" spans="1:12" s="225" customFormat="1" ht="26.25" customHeight="1" x14ac:dyDescent="0.25">
      <c r="A294" s="304"/>
      <c r="B294" s="291"/>
      <c r="C294" s="294"/>
      <c r="D294" s="305"/>
      <c r="E294" s="369"/>
      <c r="F294" s="304"/>
      <c r="G294" s="304"/>
      <c r="H294" s="305"/>
      <c r="I294" s="329" t="s">
        <v>265</v>
      </c>
      <c r="J294" s="244">
        <f>J290/J292</f>
        <v>1800</v>
      </c>
      <c r="K294" s="244">
        <v>0</v>
      </c>
      <c r="L294" s="244">
        <f>L290/L292</f>
        <v>300</v>
      </c>
    </row>
    <row r="295" spans="1:12" s="225" customFormat="1" ht="24" customHeight="1" x14ac:dyDescent="0.25">
      <c r="A295" s="304"/>
      <c r="B295" s="291"/>
      <c r="C295" s="294"/>
      <c r="D295" s="305"/>
      <c r="E295" s="369"/>
      <c r="F295" s="304"/>
      <c r="G295" s="304"/>
      <c r="H295" s="305"/>
      <c r="I295" s="366" t="s">
        <v>142</v>
      </c>
      <c r="J295" s="366"/>
      <c r="K295" s="366"/>
      <c r="L295" s="367"/>
    </row>
    <row r="296" spans="1:12" s="225" customFormat="1" ht="24" customHeight="1" x14ac:dyDescent="0.25">
      <c r="A296" s="304"/>
      <c r="B296" s="291"/>
      <c r="C296" s="294"/>
      <c r="D296" s="305"/>
      <c r="E296" s="369"/>
      <c r="F296" s="304"/>
      <c r="G296" s="304"/>
      <c r="H296" s="305"/>
      <c r="I296" s="329" t="s">
        <v>266</v>
      </c>
      <c r="J296" s="42">
        <v>100</v>
      </c>
      <c r="K296" s="43">
        <v>0</v>
      </c>
      <c r="L296" s="43">
        <v>100</v>
      </c>
    </row>
    <row r="297" spans="1:12" s="225" customFormat="1" ht="30" customHeight="1" x14ac:dyDescent="0.25">
      <c r="A297" s="316"/>
      <c r="B297" s="291"/>
      <c r="C297" s="286" t="s">
        <v>267</v>
      </c>
      <c r="D297" s="287" t="s">
        <v>131</v>
      </c>
      <c r="E297" s="286" t="s">
        <v>268</v>
      </c>
      <c r="F297" s="384"/>
      <c r="G297" s="29" t="s">
        <v>134</v>
      </c>
      <c r="H297" s="30">
        <f>H298+H299+H300</f>
        <v>185360.4</v>
      </c>
      <c r="I297" s="69" t="s">
        <v>135</v>
      </c>
      <c r="J297" s="385"/>
      <c r="K297" s="385"/>
      <c r="L297" s="386"/>
    </row>
    <row r="298" spans="1:12" s="225" customFormat="1" ht="23.25" customHeight="1" x14ac:dyDescent="0.25">
      <c r="A298" s="316"/>
      <c r="B298" s="291"/>
      <c r="C298" s="387"/>
      <c r="D298" s="293"/>
      <c r="E298" s="292"/>
      <c r="F298" s="388"/>
      <c r="G298" s="39" t="s">
        <v>123</v>
      </c>
      <c r="H298" s="184">
        <f>H302+H306</f>
        <v>61155</v>
      </c>
      <c r="I298" s="325" t="s">
        <v>269</v>
      </c>
      <c r="J298" s="297">
        <f>H298</f>
        <v>61155</v>
      </c>
      <c r="K298" s="298">
        <f>H299</f>
        <v>56396.2</v>
      </c>
      <c r="L298" s="298">
        <f>H300</f>
        <v>67809.2</v>
      </c>
    </row>
    <row r="299" spans="1:12" s="279" customFormat="1" ht="22.5" customHeight="1" x14ac:dyDescent="0.25">
      <c r="A299" s="328"/>
      <c r="B299" s="291"/>
      <c r="C299" s="389"/>
      <c r="D299" s="390"/>
      <c r="E299" s="292"/>
      <c r="F299" s="388"/>
      <c r="G299" s="39" t="s">
        <v>124</v>
      </c>
      <c r="H299" s="184">
        <f>H303+H307</f>
        <v>56396.2</v>
      </c>
      <c r="I299" s="339" t="s">
        <v>137</v>
      </c>
      <c r="J299" s="391"/>
      <c r="K299" s="391"/>
      <c r="L299" s="392"/>
    </row>
    <row r="300" spans="1:12" s="279" customFormat="1" ht="39.75" customHeight="1" x14ac:dyDescent="0.25">
      <c r="A300" s="328"/>
      <c r="B300" s="291"/>
      <c r="C300" s="393"/>
      <c r="D300" s="99"/>
      <c r="E300" s="292"/>
      <c r="F300" s="388"/>
      <c r="G300" s="39" t="s">
        <v>125</v>
      </c>
      <c r="H300" s="184">
        <f>H304+H308</f>
        <v>67809.2</v>
      </c>
      <c r="I300" s="329" t="s">
        <v>270</v>
      </c>
      <c r="J300" s="337">
        <v>16000</v>
      </c>
      <c r="K300" s="337">
        <v>16848</v>
      </c>
      <c r="L300" s="337">
        <v>17741</v>
      </c>
    </row>
    <row r="301" spans="1:12" s="279" customFormat="1" ht="19.5" customHeight="1" x14ac:dyDescent="0.25">
      <c r="A301" s="328"/>
      <c r="B301" s="291"/>
      <c r="C301" s="292"/>
      <c r="D301" s="338"/>
      <c r="E301" s="292"/>
      <c r="F301" s="316" t="s">
        <v>151</v>
      </c>
      <c r="G301" s="317" t="s">
        <v>134</v>
      </c>
      <c r="H301" s="184">
        <f>H302+H303+H304</f>
        <v>123952.49999999999</v>
      </c>
      <c r="I301" s="394" t="s">
        <v>140</v>
      </c>
      <c r="J301" s="362"/>
      <c r="K301" s="362"/>
      <c r="L301" s="334"/>
    </row>
    <row r="302" spans="1:12" s="279" customFormat="1" ht="33.75" customHeight="1" x14ac:dyDescent="0.25">
      <c r="A302" s="328"/>
      <c r="B302" s="291"/>
      <c r="C302" s="292"/>
      <c r="D302" s="338"/>
      <c r="E302" s="292"/>
      <c r="F302" s="316"/>
      <c r="G302" s="39" t="s">
        <v>123</v>
      </c>
      <c r="H302" s="184">
        <v>41733.199999999997</v>
      </c>
      <c r="I302" s="329" t="s">
        <v>271</v>
      </c>
      <c r="J302" s="331">
        <f>(J298/J300)</f>
        <v>3.8221875000000001</v>
      </c>
      <c r="K302" s="331">
        <f>(K298/K300)</f>
        <v>3.347352801519468</v>
      </c>
      <c r="L302" s="331">
        <f>(L298/L300)</f>
        <v>3.8221746237528884</v>
      </c>
    </row>
    <row r="303" spans="1:12" s="279" customFormat="1" ht="19.5" customHeight="1" x14ac:dyDescent="0.25">
      <c r="A303" s="328"/>
      <c r="B303" s="291"/>
      <c r="C303" s="292"/>
      <c r="D303" s="338"/>
      <c r="E303" s="292"/>
      <c r="F303" s="388"/>
      <c r="G303" s="39" t="s">
        <v>124</v>
      </c>
      <c r="H303" s="184">
        <v>35945.1</v>
      </c>
      <c r="I303" s="395" t="s">
        <v>142</v>
      </c>
      <c r="J303" s="396"/>
      <c r="K303" s="396"/>
      <c r="L303" s="397"/>
    </row>
    <row r="304" spans="1:12" s="279" customFormat="1" ht="47.25" customHeight="1" x14ac:dyDescent="0.25">
      <c r="A304" s="328"/>
      <c r="B304" s="338"/>
      <c r="C304" s="344"/>
      <c r="D304" s="338"/>
      <c r="E304" s="344"/>
      <c r="F304" s="388"/>
      <c r="G304" s="39" t="s">
        <v>125</v>
      </c>
      <c r="H304" s="184">
        <v>46274.2</v>
      </c>
      <c r="I304" s="381" t="s">
        <v>0</v>
      </c>
      <c r="J304" s="65">
        <v>100</v>
      </c>
      <c r="K304" s="66">
        <v>105.3</v>
      </c>
      <c r="L304" s="66">
        <v>105.3</v>
      </c>
    </row>
    <row r="305" spans="1:12" s="279" customFormat="1" ht="23.25" customHeight="1" x14ac:dyDescent="0.25">
      <c r="A305" s="328"/>
      <c r="B305" s="338"/>
      <c r="C305" s="344"/>
      <c r="D305" s="338"/>
      <c r="E305" s="344"/>
      <c r="F305" s="388" t="s">
        <v>180</v>
      </c>
      <c r="G305" s="317" t="s">
        <v>134</v>
      </c>
      <c r="H305" s="184">
        <f>H306+H307+H308</f>
        <v>61407.899999999994</v>
      </c>
      <c r="I305" s="398"/>
      <c r="J305" s="164"/>
      <c r="K305" s="164"/>
      <c r="L305" s="65"/>
    </row>
    <row r="306" spans="1:12" s="279" customFormat="1" ht="23.25" customHeight="1" x14ac:dyDescent="0.25">
      <c r="A306" s="328"/>
      <c r="B306" s="338"/>
      <c r="C306" s="344"/>
      <c r="D306" s="338"/>
      <c r="E306" s="344"/>
      <c r="F306" s="299"/>
      <c r="G306" s="39" t="s">
        <v>123</v>
      </c>
      <c r="H306" s="184">
        <v>19421.8</v>
      </c>
      <c r="I306" s="399"/>
      <c r="J306" s="168"/>
      <c r="K306" s="168"/>
      <c r="L306" s="185"/>
    </row>
    <row r="307" spans="1:12" s="279" customFormat="1" ht="23.25" customHeight="1" x14ac:dyDescent="0.25">
      <c r="A307" s="328"/>
      <c r="B307" s="338"/>
      <c r="C307" s="344"/>
      <c r="D307" s="338"/>
      <c r="E307" s="344"/>
      <c r="F307" s="304"/>
      <c r="G307" s="39" t="s">
        <v>124</v>
      </c>
      <c r="H307" s="184">
        <v>20451.099999999999</v>
      </c>
      <c r="I307" s="399"/>
      <c r="J307" s="168"/>
      <c r="K307" s="168"/>
      <c r="L307" s="185"/>
    </row>
    <row r="308" spans="1:12" s="279" customFormat="1" ht="23.25" customHeight="1" x14ac:dyDescent="0.25">
      <c r="A308" s="328"/>
      <c r="B308" s="338"/>
      <c r="C308" s="353"/>
      <c r="D308" s="352"/>
      <c r="E308" s="353"/>
      <c r="F308" s="379"/>
      <c r="G308" s="400" t="s">
        <v>125</v>
      </c>
      <c r="H308" s="199">
        <v>21535</v>
      </c>
      <c r="I308" s="401"/>
      <c r="J308" s="275"/>
      <c r="K308" s="275"/>
      <c r="L308" s="310"/>
    </row>
    <row r="309" spans="1:12" s="279" customFormat="1" ht="24.75" customHeight="1" x14ac:dyDescent="0.25">
      <c r="A309" s="328"/>
      <c r="B309" s="338"/>
      <c r="C309" s="294" t="s">
        <v>320</v>
      </c>
      <c r="D309" s="36" t="s">
        <v>131</v>
      </c>
      <c r="E309" s="402" t="s">
        <v>218</v>
      </c>
      <c r="F309" s="318" t="s">
        <v>292</v>
      </c>
      <c r="G309" s="190" t="s">
        <v>134</v>
      </c>
      <c r="H309" s="184">
        <f>H310+H311+H312</f>
        <v>2000</v>
      </c>
      <c r="I309" s="403" t="s">
        <v>135</v>
      </c>
      <c r="J309" s="404"/>
      <c r="K309" s="404"/>
      <c r="L309" s="405"/>
    </row>
    <row r="310" spans="1:12" s="279" customFormat="1" ht="24.75" customHeight="1" x14ac:dyDescent="0.25">
      <c r="A310" s="328"/>
      <c r="B310" s="338"/>
      <c r="C310" s="294"/>
      <c r="D310" s="344"/>
      <c r="E310" s="406"/>
      <c r="F310" s="407"/>
      <c r="G310" s="71" t="s">
        <v>123</v>
      </c>
      <c r="H310" s="184">
        <v>1000</v>
      </c>
      <c r="I310" s="41" t="s">
        <v>147</v>
      </c>
      <c r="J310" s="330">
        <f>H310</f>
        <v>1000</v>
      </c>
      <c r="K310" s="331">
        <f>H311</f>
        <v>0</v>
      </c>
      <c r="L310" s="331">
        <f>H312</f>
        <v>1000</v>
      </c>
    </row>
    <row r="311" spans="1:12" s="279" customFormat="1" ht="24.75" customHeight="1" x14ac:dyDescent="0.25">
      <c r="A311" s="328"/>
      <c r="B311" s="338"/>
      <c r="C311" s="294"/>
      <c r="D311" s="344"/>
      <c r="E311" s="338"/>
      <c r="F311" s="407"/>
      <c r="G311" s="71" t="s">
        <v>124</v>
      </c>
      <c r="H311" s="184">
        <v>0</v>
      </c>
      <c r="I311" s="408" t="s">
        <v>137</v>
      </c>
      <c r="J311" s="366"/>
      <c r="K311" s="366"/>
      <c r="L311" s="367"/>
    </row>
    <row r="312" spans="1:12" s="279" customFormat="1" ht="24.75" customHeight="1" x14ac:dyDescent="0.25">
      <c r="A312" s="328"/>
      <c r="B312" s="338"/>
      <c r="C312" s="294"/>
      <c r="D312" s="344"/>
      <c r="E312" s="338"/>
      <c r="F312" s="407"/>
      <c r="G312" s="71" t="s">
        <v>125</v>
      </c>
      <c r="H312" s="184">
        <v>1000</v>
      </c>
      <c r="I312" s="41" t="s">
        <v>1</v>
      </c>
      <c r="J312" s="330">
        <v>1</v>
      </c>
      <c r="K312" s="330">
        <v>0</v>
      </c>
      <c r="L312" s="330">
        <v>3</v>
      </c>
    </row>
    <row r="313" spans="1:12" s="279" customFormat="1" ht="24.75" customHeight="1" x14ac:dyDescent="0.25">
      <c r="A313" s="328"/>
      <c r="B313" s="338"/>
      <c r="C313" s="294"/>
      <c r="D313" s="344"/>
      <c r="E313" s="338"/>
      <c r="F313" s="409"/>
      <c r="G313" s="190"/>
      <c r="H313" s="184"/>
      <c r="I313" s="408" t="s">
        <v>140</v>
      </c>
      <c r="J313" s="366"/>
      <c r="K313" s="366"/>
      <c r="L313" s="367"/>
    </row>
    <row r="314" spans="1:12" s="279" customFormat="1" ht="48" customHeight="1" x14ac:dyDescent="0.25">
      <c r="A314" s="328"/>
      <c r="B314" s="338"/>
      <c r="C314" s="294"/>
      <c r="D314" s="344"/>
      <c r="E314" s="338"/>
      <c r="F314" s="409"/>
      <c r="G314" s="71"/>
      <c r="H314" s="184"/>
      <c r="I314" s="410" t="s">
        <v>2</v>
      </c>
      <c r="J314" s="244">
        <f>J310/J312</f>
        <v>1000</v>
      </c>
      <c r="K314" s="244">
        <v>0</v>
      </c>
      <c r="L314" s="244">
        <f>L310/L312</f>
        <v>333.33333333333331</v>
      </c>
    </row>
    <row r="315" spans="1:12" s="279" customFormat="1" ht="24.75" customHeight="1" x14ac:dyDescent="0.25">
      <c r="A315" s="328"/>
      <c r="B315" s="338"/>
      <c r="C315" s="345"/>
      <c r="D315" s="344"/>
      <c r="E315" s="338"/>
      <c r="F315" s="407"/>
      <c r="G315" s="71"/>
      <c r="H315" s="184"/>
      <c r="I315" s="408" t="s">
        <v>142</v>
      </c>
      <c r="J315" s="366"/>
      <c r="K315" s="366"/>
      <c r="L315" s="367"/>
    </row>
    <row r="316" spans="1:12" s="279" customFormat="1" ht="51" customHeight="1" x14ac:dyDescent="0.25">
      <c r="A316" s="328"/>
      <c r="B316" s="338"/>
      <c r="C316" s="345"/>
      <c r="D316" s="344"/>
      <c r="E316" s="338"/>
      <c r="F316" s="407"/>
      <c r="G316" s="71"/>
      <c r="H316" s="184"/>
      <c r="I316" s="410" t="s">
        <v>3</v>
      </c>
      <c r="J316" s="42">
        <v>100</v>
      </c>
      <c r="K316" s="43">
        <v>0</v>
      </c>
      <c r="L316" s="43">
        <v>100</v>
      </c>
    </row>
    <row r="317" spans="1:12" s="225" customFormat="1" ht="33" customHeight="1" x14ac:dyDescent="0.25">
      <c r="A317" s="290"/>
      <c r="B317" s="411"/>
      <c r="C317" s="288" t="s">
        <v>4</v>
      </c>
      <c r="D317" s="289" t="s">
        <v>131</v>
      </c>
      <c r="E317" s="285" t="s">
        <v>5</v>
      </c>
      <c r="F317" s="412" t="s">
        <v>151</v>
      </c>
      <c r="G317" s="29" t="s">
        <v>134</v>
      </c>
      <c r="H317" s="30">
        <f>H318+H319+H320</f>
        <v>39780.300000000003</v>
      </c>
      <c r="I317" s="366" t="s">
        <v>135</v>
      </c>
      <c r="J317" s="366"/>
      <c r="K317" s="366"/>
      <c r="L317" s="367"/>
    </row>
    <row r="318" spans="1:12" s="225" customFormat="1" ht="26.25" customHeight="1" x14ac:dyDescent="0.25">
      <c r="A318" s="290"/>
      <c r="B318" s="411"/>
      <c r="C318" s="294"/>
      <c r="D318" s="295"/>
      <c r="E318" s="291"/>
      <c r="F318" s="316"/>
      <c r="G318" s="39" t="s">
        <v>123</v>
      </c>
      <c r="H318" s="184">
        <v>12581.5</v>
      </c>
      <c r="I318" s="72" t="s">
        <v>6</v>
      </c>
      <c r="J318" s="46">
        <v>2</v>
      </c>
      <c r="K318" s="47">
        <v>2</v>
      </c>
      <c r="L318" s="47">
        <v>2</v>
      </c>
    </row>
    <row r="319" spans="1:12" s="225" customFormat="1" ht="28.5" customHeight="1" x14ac:dyDescent="0.25">
      <c r="A319" s="290"/>
      <c r="B319" s="411"/>
      <c r="C319" s="294"/>
      <c r="D319" s="295"/>
      <c r="E319" s="319"/>
      <c r="F319" s="316"/>
      <c r="G319" s="39" t="s">
        <v>124</v>
      </c>
      <c r="H319" s="184">
        <v>13248.3</v>
      </c>
      <c r="I319" s="72" t="s">
        <v>147</v>
      </c>
      <c r="J319" s="42">
        <f>H318</f>
        <v>12581.5</v>
      </c>
      <c r="K319" s="43">
        <f>H319</f>
        <v>13248.3</v>
      </c>
      <c r="L319" s="43">
        <f>H320</f>
        <v>13950.5</v>
      </c>
    </row>
    <row r="320" spans="1:12" s="225" customFormat="1" ht="32.25" customHeight="1" x14ac:dyDescent="0.25">
      <c r="A320" s="290"/>
      <c r="B320" s="411"/>
      <c r="C320" s="294"/>
      <c r="D320" s="413"/>
      <c r="E320" s="414"/>
      <c r="F320" s="415"/>
      <c r="G320" s="39" t="s">
        <v>125</v>
      </c>
      <c r="H320" s="184">
        <v>13950.5</v>
      </c>
      <c r="I320" s="366" t="s">
        <v>137</v>
      </c>
      <c r="J320" s="366"/>
      <c r="K320" s="366"/>
      <c r="L320" s="367"/>
    </row>
    <row r="321" spans="1:12" s="225" customFormat="1" ht="52.5" customHeight="1" x14ac:dyDescent="0.25">
      <c r="A321" s="290"/>
      <c r="B321" s="411"/>
      <c r="C321" s="294"/>
      <c r="D321" s="413"/>
      <c r="E321" s="414"/>
      <c r="F321" s="415"/>
      <c r="G321" s="413"/>
      <c r="H321" s="416"/>
      <c r="I321" s="72" t="s">
        <v>7</v>
      </c>
      <c r="J321" s="357">
        <v>3500</v>
      </c>
      <c r="K321" s="337">
        <v>3685</v>
      </c>
      <c r="L321" s="337">
        <v>3880</v>
      </c>
    </row>
    <row r="322" spans="1:12" s="225" customFormat="1" ht="42.75" customHeight="1" x14ac:dyDescent="0.25">
      <c r="A322" s="290"/>
      <c r="B322" s="411"/>
      <c r="C322" s="294"/>
      <c r="D322" s="413"/>
      <c r="E322" s="414"/>
      <c r="F322" s="417"/>
      <c r="G322" s="413"/>
      <c r="H322" s="416"/>
      <c r="I322" s="366" t="s">
        <v>140</v>
      </c>
      <c r="J322" s="366"/>
      <c r="K322" s="366"/>
      <c r="L322" s="367"/>
    </row>
    <row r="323" spans="1:12" s="225" customFormat="1" ht="60.75" customHeight="1" x14ac:dyDescent="0.25">
      <c r="A323" s="290"/>
      <c r="B323" s="411"/>
      <c r="C323" s="294"/>
      <c r="D323" s="413"/>
      <c r="E323" s="414"/>
      <c r="F323" s="418"/>
      <c r="G323" s="419"/>
      <c r="H323" s="420"/>
      <c r="I323" s="72" t="s">
        <v>8</v>
      </c>
      <c r="J323" s="56">
        <f>(J319/J321)</f>
        <v>3.5947142857142858</v>
      </c>
      <c r="K323" s="56">
        <f>(K319/K321)</f>
        <v>3.5951967435549523</v>
      </c>
      <c r="L323" s="56">
        <f>(L319/L321)</f>
        <v>3.5954896907216494</v>
      </c>
    </row>
    <row r="324" spans="1:12" s="225" customFormat="1" ht="33.75" customHeight="1" x14ac:dyDescent="0.25">
      <c r="A324" s="290"/>
      <c r="B324" s="411"/>
      <c r="C324" s="358"/>
      <c r="D324" s="413"/>
      <c r="E324" s="414"/>
      <c r="F324" s="418"/>
      <c r="G324" s="419"/>
      <c r="H324" s="420"/>
      <c r="I324" s="366" t="s">
        <v>142</v>
      </c>
      <c r="J324" s="366"/>
      <c r="K324" s="366"/>
      <c r="L324" s="367"/>
    </row>
    <row r="325" spans="1:12" s="225" customFormat="1" ht="70.5" customHeight="1" x14ac:dyDescent="0.25">
      <c r="A325" s="290"/>
      <c r="B325" s="411"/>
      <c r="C325" s="421"/>
      <c r="D325" s="422"/>
      <c r="E325" s="423"/>
      <c r="F325" s="424"/>
      <c r="G325" s="425"/>
      <c r="H325" s="426"/>
      <c r="I325" s="329" t="s">
        <v>9</v>
      </c>
      <c r="J325" s="42">
        <v>100</v>
      </c>
      <c r="K325" s="43">
        <v>105.3</v>
      </c>
      <c r="L325" s="43">
        <v>105.3</v>
      </c>
    </row>
    <row r="326" spans="1:12" s="225" customFormat="1" ht="27.75" customHeight="1" x14ac:dyDescent="0.25">
      <c r="A326" s="304"/>
      <c r="B326" s="291"/>
      <c r="C326" s="288" t="s">
        <v>10</v>
      </c>
      <c r="D326" s="67" t="s">
        <v>131</v>
      </c>
      <c r="E326" s="285" t="s">
        <v>11</v>
      </c>
      <c r="F326" s="427" t="s">
        <v>12</v>
      </c>
      <c r="G326" s="322" t="s">
        <v>13</v>
      </c>
      <c r="H326" s="382"/>
      <c r="I326" s="366" t="s">
        <v>137</v>
      </c>
      <c r="J326" s="366"/>
      <c r="K326" s="366"/>
      <c r="L326" s="367"/>
    </row>
    <row r="327" spans="1:12" s="225" customFormat="1" ht="75.75" customHeight="1" x14ac:dyDescent="0.25">
      <c r="A327" s="304"/>
      <c r="B327" s="291"/>
      <c r="C327" s="294"/>
      <c r="D327" s="70"/>
      <c r="E327" s="291"/>
      <c r="F327" s="304"/>
      <c r="G327" s="304"/>
      <c r="H327" s="305"/>
      <c r="I327" s="329" t="s">
        <v>14</v>
      </c>
      <c r="J327" s="375">
        <v>428</v>
      </c>
      <c r="K327" s="376">
        <v>428</v>
      </c>
      <c r="L327" s="376">
        <v>428</v>
      </c>
    </row>
    <row r="328" spans="1:12" s="225" customFormat="1" ht="35.25" customHeight="1" x14ac:dyDescent="0.25">
      <c r="A328" s="304"/>
      <c r="B328" s="291"/>
      <c r="C328" s="294"/>
      <c r="D328" s="70"/>
      <c r="E328" s="291"/>
      <c r="F328" s="304"/>
      <c r="G328" s="304"/>
      <c r="H328" s="305"/>
      <c r="I328" s="366" t="s">
        <v>140</v>
      </c>
      <c r="J328" s="366"/>
      <c r="K328" s="366"/>
      <c r="L328" s="367"/>
    </row>
    <row r="329" spans="1:12" s="225" customFormat="1" ht="64.5" customHeight="1" x14ac:dyDescent="0.25">
      <c r="A329" s="304"/>
      <c r="B329" s="428"/>
      <c r="C329" s="429"/>
      <c r="D329" s="430"/>
      <c r="E329" s="428"/>
      <c r="F329" s="379"/>
      <c r="G329" s="379"/>
      <c r="H329" s="431"/>
      <c r="I329" s="329" t="s">
        <v>15</v>
      </c>
      <c r="J329" s="357">
        <v>250</v>
      </c>
      <c r="K329" s="337">
        <v>250</v>
      </c>
      <c r="L329" s="337">
        <v>250</v>
      </c>
    </row>
    <row r="330" spans="1:12" s="225" customFormat="1" ht="27.2" customHeight="1" x14ac:dyDescent="0.25">
      <c r="A330" s="318"/>
      <c r="B330" s="294" t="s">
        <v>16</v>
      </c>
      <c r="C330" s="285" t="s">
        <v>17</v>
      </c>
      <c r="D330" s="382" t="s">
        <v>131</v>
      </c>
      <c r="E330" s="286" t="s">
        <v>218</v>
      </c>
      <c r="F330" s="341" t="s">
        <v>12</v>
      </c>
      <c r="G330" s="322" t="s">
        <v>13</v>
      </c>
      <c r="H330" s="382"/>
      <c r="I330" s="366" t="s">
        <v>137</v>
      </c>
      <c r="J330" s="366"/>
      <c r="K330" s="366"/>
      <c r="L330" s="367"/>
    </row>
    <row r="331" spans="1:12" s="225" customFormat="1" ht="25.5" customHeight="1" x14ac:dyDescent="0.25">
      <c r="A331" s="318"/>
      <c r="B331" s="294"/>
      <c r="C331" s="291"/>
      <c r="D331" s="383"/>
      <c r="E331" s="292"/>
      <c r="F331" s="306"/>
      <c r="G331" s="309"/>
      <c r="H331" s="307"/>
      <c r="I331" s="432" t="s">
        <v>18</v>
      </c>
      <c r="J331" s="357">
        <v>34446</v>
      </c>
      <c r="K331" s="337">
        <v>36271</v>
      </c>
      <c r="L331" s="337">
        <v>38193</v>
      </c>
    </row>
    <row r="332" spans="1:12" s="225" customFormat="1" ht="25.5" customHeight="1" x14ac:dyDescent="0.25">
      <c r="A332" s="318"/>
      <c r="B332" s="294"/>
      <c r="C332" s="291"/>
      <c r="D332" s="383"/>
      <c r="E332" s="292"/>
      <c r="F332" s="306"/>
      <c r="G332" s="309"/>
      <c r="H332" s="307"/>
      <c r="I332" s="432" t="s">
        <v>19</v>
      </c>
      <c r="J332" s="357">
        <v>8625</v>
      </c>
      <c r="K332" s="337">
        <v>4040</v>
      </c>
      <c r="L332" s="337">
        <v>4254</v>
      </c>
    </row>
    <row r="333" spans="1:12" s="225" customFormat="1" ht="25.5" customHeight="1" x14ac:dyDescent="0.25">
      <c r="A333" s="318"/>
      <c r="B333" s="294"/>
      <c r="C333" s="291"/>
      <c r="D333" s="305"/>
      <c r="E333" s="358"/>
      <c r="F333" s="306"/>
      <c r="G333" s="309"/>
      <c r="H333" s="307"/>
      <c r="I333" s="432" t="s">
        <v>20</v>
      </c>
      <c r="J333" s="357">
        <v>1855</v>
      </c>
      <c r="K333" s="337">
        <v>1953</v>
      </c>
      <c r="L333" s="337">
        <v>2056</v>
      </c>
    </row>
    <row r="334" spans="1:12" s="225" customFormat="1" ht="25.5" customHeight="1" x14ac:dyDescent="0.25">
      <c r="A334" s="318"/>
      <c r="B334" s="294"/>
      <c r="C334" s="291"/>
      <c r="D334" s="305"/>
      <c r="E334" s="358"/>
      <c r="F334" s="306"/>
      <c r="G334" s="309"/>
      <c r="H334" s="307"/>
      <c r="I334" s="432" t="s">
        <v>19</v>
      </c>
      <c r="J334" s="357">
        <v>672</v>
      </c>
      <c r="K334" s="337">
        <v>707</v>
      </c>
      <c r="L334" s="337">
        <v>744</v>
      </c>
    </row>
    <row r="335" spans="1:12" s="225" customFormat="1" ht="25.5" customHeight="1" x14ac:dyDescent="0.25">
      <c r="A335" s="318"/>
      <c r="B335" s="294"/>
      <c r="C335" s="291"/>
      <c r="D335" s="305"/>
      <c r="E335" s="358"/>
      <c r="F335" s="306"/>
      <c r="G335" s="309"/>
      <c r="H335" s="307"/>
      <c r="I335" s="366" t="s">
        <v>142</v>
      </c>
      <c r="J335" s="366"/>
      <c r="K335" s="366"/>
      <c r="L335" s="367"/>
    </row>
    <row r="336" spans="1:12" s="225" customFormat="1" ht="27.75" customHeight="1" x14ac:dyDescent="0.25">
      <c r="A336" s="318"/>
      <c r="B336" s="294"/>
      <c r="C336" s="291"/>
      <c r="D336" s="305"/>
      <c r="E336" s="358"/>
      <c r="F336" s="306"/>
      <c r="G336" s="309"/>
      <c r="H336" s="307"/>
      <c r="I336" s="303" t="s">
        <v>21</v>
      </c>
      <c r="J336" s="126">
        <v>100</v>
      </c>
      <c r="K336" s="433">
        <v>100</v>
      </c>
      <c r="L336" s="433">
        <v>100</v>
      </c>
    </row>
    <row r="337" spans="1:12" s="225" customFormat="1" ht="30" customHeight="1" x14ac:dyDescent="0.25">
      <c r="A337" s="318"/>
      <c r="B337" s="369"/>
      <c r="C337" s="291"/>
      <c r="D337" s="305"/>
      <c r="E337" s="358"/>
      <c r="F337" s="318"/>
      <c r="G337" s="300"/>
      <c r="H337" s="305"/>
      <c r="I337" s="434"/>
      <c r="J337" s="164"/>
      <c r="K337" s="164"/>
      <c r="L337" s="65"/>
    </row>
    <row r="338" spans="1:12" s="225" customFormat="1" ht="72.75" customHeight="1" x14ac:dyDescent="0.25">
      <c r="A338" s="435"/>
      <c r="B338" s="436"/>
      <c r="C338" s="291"/>
      <c r="D338" s="318"/>
      <c r="E338" s="374"/>
      <c r="F338" s="313"/>
      <c r="G338" s="309"/>
      <c r="H338" s="307"/>
      <c r="I338" s="358"/>
      <c r="J338" s="168"/>
      <c r="K338" s="168"/>
      <c r="L338" s="185"/>
    </row>
    <row r="339" spans="1:12" s="225" customFormat="1" ht="27.75" customHeight="1" x14ac:dyDescent="0.25">
      <c r="A339" s="218"/>
      <c r="B339" s="270"/>
      <c r="C339" s="437" t="s">
        <v>162</v>
      </c>
      <c r="D339" s="437"/>
      <c r="E339" s="437"/>
      <c r="F339" s="437"/>
      <c r="G339" s="140" t="s">
        <v>134</v>
      </c>
      <c r="H339" s="141">
        <f>H340+H341+H342</f>
        <v>1952100.5</v>
      </c>
      <c r="I339" s="255"/>
      <c r="J339" s="256"/>
      <c r="K339" s="256"/>
      <c r="L339" s="257"/>
    </row>
    <row r="340" spans="1:12" s="225" customFormat="1" ht="27.75" customHeight="1" x14ac:dyDescent="0.25">
      <c r="A340" s="218"/>
      <c r="B340" s="219"/>
      <c r="C340" s="219"/>
      <c r="D340" s="220"/>
      <c r="E340" s="226"/>
      <c r="F340" s="438"/>
      <c r="G340" s="148" t="s">
        <v>123</v>
      </c>
      <c r="H340" s="154">
        <f>H344+H348</f>
        <v>614428.5</v>
      </c>
      <c r="I340" s="222"/>
      <c r="J340" s="223"/>
      <c r="K340" s="223"/>
      <c r="L340" s="224"/>
    </row>
    <row r="341" spans="1:12" s="225" customFormat="1" ht="27.75" customHeight="1" x14ac:dyDescent="0.25">
      <c r="A341" s="218"/>
      <c r="B341" s="219"/>
      <c r="C341" s="219"/>
      <c r="D341" s="220"/>
      <c r="E341" s="226"/>
      <c r="F341" s="438"/>
      <c r="G341" s="148" t="s">
        <v>124</v>
      </c>
      <c r="H341" s="154">
        <f>H345+H349</f>
        <v>605542.9</v>
      </c>
      <c r="I341" s="222"/>
      <c r="J341" s="223"/>
      <c r="K341" s="223"/>
      <c r="L341" s="224"/>
    </row>
    <row r="342" spans="1:12" s="225" customFormat="1" ht="27.75" customHeight="1" x14ac:dyDescent="0.25">
      <c r="A342" s="218"/>
      <c r="B342" s="219"/>
      <c r="C342" s="219"/>
      <c r="D342" s="220"/>
      <c r="E342" s="226"/>
      <c r="F342" s="438"/>
      <c r="G342" s="148" t="s">
        <v>125</v>
      </c>
      <c r="H342" s="154">
        <f>H346+H350</f>
        <v>732129.1</v>
      </c>
      <c r="I342" s="222"/>
      <c r="J342" s="223"/>
      <c r="K342" s="223"/>
      <c r="L342" s="224"/>
    </row>
    <row r="343" spans="1:12" s="225" customFormat="1" ht="27.75" customHeight="1" x14ac:dyDescent="0.25">
      <c r="A343" s="218"/>
      <c r="B343" s="219"/>
      <c r="C343" s="219"/>
      <c r="D343" s="220"/>
      <c r="E343" s="439" t="s">
        <v>163</v>
      </c>
      <c r="F343" s="439"/>
      <c r="G343" s="153" t="s">
        <v>134</v>
      </c>
      <c r="H343" s="154">
        <f>H344+H345+H346</f>
        <v>1890692.6</v>
      </c>
      <c r="I343" s="222"/>
      <c r="J343" s="223"/>
      <c r="K343" s="223"/>
      <c r="L343" s="224"/>
    </row>
    <row r="344" spans="1:12" s="225" customFormat="1" ht="27.75" customHeight="1" x14ac:dyDescent="0.25">
      <c r="A344" s="218"/>
      <c r="B344" s="219"/>
      <c r="C344" s="219"/>
      <c r="D344" s="220"/>
      <c r="E344" s="226"/>
      <c r="F344" s="440"/>
      <c r="G344" s="148" t="s">
        <v>123</v>
      </c>
      <c r="H344" s="154">
        <f>H204+H219+H228+H237+H246+H256+H265+H273+H282+H290+H302+H314+H318+H310</f>
        <v>595006.69999999995</v>
      </c>
      <c r="I344" s="222"/>
      <c r="J344" s="223"/>
      <c r="K344" s="223"/>
      <c r="L344" s="224"/>
    </row>
    <row r="345" spans="1:12" s="225" customFormat="1" ht="27.75" customHeight="1" x14ac:dyDescent="0.25">
      <c r="A345" s="218"/>
      <c r="B345" s="219"/>
      <c r="C345" s="219"/>
      <c r="D345" s="220"/>
      <c r="E345" s="226"/>
      <c r="F345" s="440"/>
      <c r="G345" s="148" t="s">
        <v>124</v>
      </c>
      <c r="H345" s="154">
        <f>H205+H220+H229+H238+H247+H257+H266+H274+H283+H291+H303+H315+H319+H311</f>
        <v>585091.80000000005</v>
      </c>
      <c r="I345" s="222"/>
      <c r="J345" s="223"/>
      <c r="K345" s="223"/>
      <c r="L345" s="224"/>
    </row>
    <row r="346" spans="1:12" s="225" customFormat="1" ht="27.75" customHeight="1" x14ac:dyDescent="0.25">
      <c r="A346" s="218"/>
      <c r="B346" s="219"/>
      <c r="C346" s="219"/>
      <c r="D346" s="220"/>
      <c r="E346" s="226"/>
      <c r="F346" s="440"/>
      <c r="G346" s="148" t="s">
        <v>125</v>
      </c>
      <c r="H346" s="154">
        <f>H206+H221+H230+H239+H248+H258+H267+H275+H284+H292+H304+H316+H320+H312</f>
        <v>710594.1</v>
      </c>
      <c r="I346" s="222"/>
      <c r="J346" s="223"/>
      <c r="K346" s="223"/>
      <c r="L346" s="224"/>
    </row>
    <row r="347" spans="1:12" s="225" customFormat="1" ht="27.75" customHeight="1" x14ac:dyDescent="0.25">
      <c r="A347" s="218"/>
      <c r="B347" s="219"/>
      <c r="C347" s="219"/>
      <c r="D347" s="220"/>
      <c r="E347" s="226"/>
      <c r="F347" s="440" t="s">
        <v>180</v>
      </c>
      <c r="G347" s="153" t="s">
        <v>134</v>
      </c>
      <c r="H347" s="154">
        <f>H348+H349+H350</f>
        <v>61407.899999999994</v>
      </c>
      <c r="I347" s="222"/>
      <c r="J347" s="223"/>
      <c r="K347" s="223"/>
      <c r="L347" s="224"/>
    </row>
    <row r="348" spans="1:12" s="225" customFormat="1" ht="20.25" customHeight="1" x14ac:dyDescent="0.25">
      <c r="A348" s="218"/>
      <c r="B348" s="219"/>
      <c r="C348" s="219"/>
      <c r="D348" s="220"/>
      <c r="E348" s="226"/>
      <c r="F348" s="309"/>
      <c r="G348" s="148" t="s">
        <v>123</v>
      </c>
      <c r="H348" s="154">
        <f>H306</f>
        <v>19421.8</v>
      </c>
      <c r="I348" s="222"/>
      <c r="J348" s="223"/>
      <c r="K348" s="223"/>
      <c r="L348" s="224"/>
    </row>
    <row r="349" spans="1:12" s="225" customFormat="1" ht="27.75" customHeight="1" x14ac:dyDescent="0.25">
      <c r="A349" s="218"/>
      <c r="B349" s="219"/>
      <c r="C349" s="219"/>
      <c r="D349" s="220"/>
      <c r="E349" s="226"/>
      <c r="F349" s="309"/>
      <c r="G349" s="148" t="s">
        <v>124</v>
      </c>
      <c r="H349" s="154">
        <f>H307</f>
        <v>20451.099999999999</v>
      </c>
      <c r="I349" s="222"/>
      <c r="J349" s="223"/>
      <c r="K349" s="223"/>
      <c r="L349" s="224"/>
    </row>
    <row r="350" spans="1:12" s="225" customFormat="1" ht="27.75" customHeight="1" x14ac:dyDescent="0.25">
      <c r="A350" s="441"/>
      <c r="B350" s="442"/>
      <c r="C350" s="442"/>
      <c r="D350" s="443"/>
      <c r="E350" s="444"/>
      <c r="F350" s="445"/>
      <c r="G350" s="160" t="s">
        <v>125</v>
      </c>
      <c r="H350" s="207">
        <f>H308</f>
        <v>21535</v>
      </c>
      <c r="I350" s="446"/>
      <c r="J350" s="447"/>
      <c r="K350" s="447"/>
      <c r="L350" s="448"/>
    </row>
    <row r="351" spans="1:12" s="225" customFormat="1" ht="24" customHeight="1" x14ac:dyDescent="0.25">
      <c r="A351" s="280" t="s">
        <v>22</v>
      </c>
      <c r="B351" s="281"/>
      <c r="C351" s="281"/>
      <c r="D351" s="281"/>
      <c r="E351" s="281"/>
      <c r="F351" s="281"/>
      <c r="G351" s="281"/>
      <c r="H351" s="281"/>
      <c r="I351" s="449"/>
      <c r="J351" s="449"/>
      <c r="K351" s="449"/>
      <c r="L351" s="450"/>
    </row>
    <row r="352" spans="1:12" s="225" customFormat="1" ht="23.25" customHeight="1" x14ac:dyDescent="0.25">
      <c r="A352" s="322"/>
      <c r="B352" s="287" t="s">
        <v>23</v>
      </c>
      <c r="C352" s="286" t="s">
        <v>24</v>
      </c>
      <c r="D352" s="322" t="s">
        <v>131</v>
      </c>
      <c r="E352" s="284" t="s">
        <v>218</v>
      </c>
      <c r="F352" s="322" t="s">
        <v>151</v>
      </c>
      <c r="G352" s="29" t="s">
        <v>134</v>
      </c>
      <c r="H352" s="30">
        <f>H353+H354+H355</f>
        <v>54833.599999999999</v>
      </c>
      <c r="I352" s="366" t="s">
        <v>135</v>
      </c>
      <c r="J352" s="366"/>
      <c r="K352" s="366"/>
      <c r="L352" s="367"/>
    </row>
    <row r="353" spans="1:12" s="225" customFormat="1" ht="23.25" customHeight="1" x14ac:dyDescent="0.25">
      <c r="A353" s="316"/>
      <c r="B353" s="293"/>
      <c r="C353" s="292"/>
      <c r="D353" s="316"/>
      <c r="E353" s="290"/>
      <c r="F353" s="316"/>
      <c r="G353" s="39" t="s">
        <v>123</v>
      </c>
      <c r="H353" s="184">
        <v>17342.5</v>
      </c>
      <c r="I353" s="72" t="s">
        <v>147</v>
      </c>
      <c r="J353" s="42">
        <f>H353</f>
        <v>17342.5</v>
      </c>
      <c r="K353" s="43">
        <f>H354</f>
        <v>18261.599999999999</v>
      </c>
      <c r="L353" s="43">
        <f>H355</f>
        <v>19229.5</v>
      </c>
    </row>
    <row r="354" spans="1:12" s="225" customFormat="1" ht="19.5" customHeight="1" x14ac:dyDescent="0.25">
      <c r="A354" s="316"/>
      <c r="B354" s="293"/>
      <c r="C354" s="292"/>
      <c r="D354" s="304"/>
      <c r="E354" s="374"/>
      <c r="F354" s="299"/>
      <c r="G354" s="39" t="s">
        <v>124</v>
      </c>
      <c r="H354" s="184">
        <v>18261.599999999999</v>
      </c>
      <c r="I354" s="451" t="s">
        <v>137</v>
      </c>
      <c r="J354" s="451"/>
      <c r="K354" s="451"/>
      <c r="L354" s="452"/>
    </row>
    <row r="355" spans="1:12" s="225" customFormat="1" ht="43.5" customHeight="1" x14ac:dyDescent="0.25">
      <c r="A355" s="316"/>
      <c r="B355" s="293"/>
      <c r="C355" s="292"/>
      <c r="D355" s="304"/>
      <c r="E355" s="374"/>
      <c r="F355" s="299"/>
      <c r="G355" s="39" t="s">
        <v>125</v>
      </c>
      <c r="H355" s="184">
        <v>19229.5</v>
      </c>
      <c r="I355" s="72" t="s">
        <v>25</v>
      </c>
      <c r="J355" s="46">
        <v>332</v>
      </c>
      <c r="K355" s="47">
        <v>349</v>
      </c>
      <c r="L355" s="47">
        <v>367</v>
      </c>
    </row>
    <row r="356" spans="1:12" s="225" customFormat="1" ht="22.5" customHeight="1" x14ac:dyDescent="0.25">
      <c r="A356" s="316"/>
      <c r="B356" s="293"/>
      <c r="C356" s="292"/>
      <c r="D356" s="304"/>
      <c r="E356" s="374"/>
      <c r="F356" s="299"/>
      <c r="G356" s="299"/>
      <c r="H356" s="307"/>
      <c r="I356" s="72" t="s">
        <v>26</v>
      </c>
      <c r="J356" s="51">
        <v>240352</v>
      </c>
      <c r="K356" s="52">
        <v>255479</v>
      </c>
      <c r="L356" s="52">
        <v>269020</v>
      </c>
    </row>
    <row r="357" spans="1:12" s="225" customFormat="1" ht="29.25" customHeight="1" x14ac:dyDescent="0.25">
      <c r="A357" s="316"/>
      <c r="B357" s="293"/>
      <c r="C357" s="292"/>
      <c r="D357" s="304"/>
      <c r="E357" s="374"/>
      <c r="F357" s="299"/>
      <c r="G357" s="299"/>
      <c r="H357" s="307"/>
      <c r="I357" s="451" t="s">
        <v>140</v>
      </c>
      <c r="J357" s="451"/>
      <c r="K357" s="451"/>
      <c r="L357" s="452"/>
    </row>
    <row r="358" spans="1:12" s="225" customFormat="1" ht="48.95" customHeight="1" x14ac:dyDescent="0.25">
      <c r="A358" s="299"/>
      <c r="B358" s="306"/>
      <c r="C358" s="309"/>
      <c r="D358" s="304"/>
      <c r="E358" s="374"/>
      <c r="F358" s="299"/>
      <c r="G358" s="299"/>
      <c r="H358" s="307"/>
      <c r="I358" s="72" t="s">
        <v>27</v>
      </c>
      <c r="J358" s="56">
        <f>(J353/J355)</f>
        <v>52.236445783132531</v>
      </c>
      <c r="K358" s="56">
        <f>(K353/K355)</f>
        <v>52.325501432664751</v>
      </c>
      <c r="L358" s="56">
        <f>(L353/L355)</f>
        <v>52.396457765667577</v>
      </c>
    </row>
    <row r="359" spans="1:12" s="225" customFormat="1" ht="44.25" customHeight="1" x14ac:dyDescent="0.25">
      <c r="A359" s="299"/>
      <c r="B359" s="306"/>
      <c r="C359" s="358"/>
      <c r="D359" s="304"/>
      <c r="E359" s="374"/>
      <c r="F359" s="299"/>
      <c r="G359" s="299"/>
      <c r="H359" s="307"/>
      <c r="I359" s="72" t="s">
        <v>28</v>
      </c>
      <c r="J359" s="56">
        <f>(J353/J356)</f>
        <v>7.2154589934762342E-2</v>
      </c>
      <c r="K359" s="56">
        <f>(K353/K356)</f>
        <v>7.1479847658711668E-2</v>
      </c>
      <c r="L359" s="56">
        <f>(L353/L356)</f>
        <v>7.1479815627090923E-2</v>
      </c>
    </row>
    <row r="360" spans="1:12" s="225" customFormat="1" ht="21.75" customHeight="1" x14ac:dyDescent="0.25">
      <c r="A360" s="299"/>
      <c r="B360" s="306"/>
      <c r="C360" s="358"/>
      <c r="D360" s="304"/>
      <c r="E360" s="374"/>
      <c r="F360" s="299"/>
      <c r="G360" s="299"/>
      <c r="H360" s="307"/>
      <c r="I360" s="451" t="s">
        <v>142</v>
      </c>
      <c r="J360" s="451"/>
      <c r="K360" s="451"/>
      <c r="L360" s="452"/>
    </row>
    <row r="361" spans="1:12" s="225" customFormat="1" ht="33" customHeight="1" x14ac:dyDescent="0.25">
      <c r="A361" s="299"/>
      <c r="B361" s="306"/>
      <c r="C361" s="421"/>
      <c r="D361" s="379"/>
      <c r="E361" s="380"/>
      <c r="F361" s="315"/>
      <c r="G361" s="315"/>
      <c r="H361" s="314"/>
      <c r="I361" s="329" t="s">
        <v>294</v>
      </c>
      <c r="J361" s="42">
        <v>100</v>
      </c>
      <c r="K361" s="43">
        <v>106.3</v>
      </c>
      <c r="L361" s="43">
        <v>105.3</v>
      </c>
    </row>
    <row r="362" spans="1:12" s="225" customFormat="1" ht="24.75" customHeight="1" x14ac:dyDescent="0.25">
      <c r="A362" s="290"/>
      <c r="B362" s="306"/>
      <c r="C362" s="294" t="s">
        <v>30</v>
      </c>
      <c r="D362" s="316" t="s">
        <v>131</v>
      </c>
      <c r="E362" s="291" t="s">
        <v>31</v>
      </c>
      <c r="F362" s="295" t="s">
        <v>32</v>
      </c>
      <c r="G362" s="317" t="s">
        <v>134</v>
      </c>
      <c r="H362" s="184">
        <f>H363+H364+H365</f>
        <v>23526.300000000003</v>
      </c>
      <c r="I362" s="366" t="s">
        <v>135</v>
      </c>
      <c r="J362" s="366"/>
      <c r="K362" s="366"/>
      <c r="L362" s="367"/>
    </row>
    <row r="363" spans="1:12" s="225" customFormat="1" ht="33" customHeight="1" x14ac:dyDescent="0.25">
      <c r="A363" s="290"/>
      <c r="B363" s="306"/>
      <c r="C363" s="294"/>
      <c r="D363" s="316"/>
      <c r="E363" s="291"/>
      <c r="F363" s="295"/>
      <c r="G363" s="39" t="s">
        <v>123</v>
      </c>
      <c r="H363" s="184">
        <v>11156.2</v>
      </c>
      <c r="I363" s="72" t="s">
        <v>147</v>
      </c>
      <c r="J363" s="42">
        <f>H363</f>
        <v>11156.2</v>
      </c>
      <c r="K363" s="43">
        <v>0</v>
      </c>
      <c r="L363" s="43">
        <f>H365</f>
        <v>12370.1</v>
      </c>
    </row>
    <row r="364" spans="1:12" s="225" customFormat="1" ht="28.5" customHeight="1" x14ac:dyDescent="0.25">
      <c r="A364" s="290"/>
      <c r="B364" s="306"/>
      <c r="C364" s="294"/>
      <c r="D364" s="300"/>
      <c r="E364" s="291"/>
      <c r="F364" s="309"/>
      <c r="G364" s="39" t="s">
        <v>124</v>
      </c>
      <c r="H364" s="184">
        <v>0</v>
      </c>
      <c r="I364" s="451" t="s">
        <v>137</v>
      </c>
      <c r="J364" s="451"/>
      <c r="K364" s="451"/>
      <c r="L364" s="452"/>
    </row>
    <row r="365" spans="1:12" s="225" customFormat="1" ht="43.5" customHeight="1" x14ac:dyDescent="0.25">
      <c r="A365" s="304"/>
      <c r="B365" s="306"/>
      <c r="C365" s="294"/>
      <c r="D365" s="300"/>
      <c r="E365" s="291"/>
      <c r="F365" s="309"/>
      <c r="G365" s="39" t="s">
        <v>125</v>
      </c>
      <c r="H365" s="184">
        <v>12370.1</v>
      </c>
      <c r="I365" s="72" t="s">
        <v>33</v>
      </c>
      <c r="J365" s="46">
        <v>150</v>
      </c>
      <c r="K365" s="60">
        <v>0</v>
      </c>
      <c r="L365" s="47">
        <v>166</v>
      </c>
    </row>
    <row r="366" spans="1:12" s="225" customFormat="1" ht="44.25" customHeight="1" x14ac:dyDescent="0.25">
      <c r="A366" s="304"/>
      <c r="B366" s="306"/>
      <c r="C366" s="294"/>
      <c r="D366" s="300"/>
      <c r="E366" s="291"/>
      <c r="F366" s="309"/>
      <c r="G366" s="39"/>
      <c r="H366" s="184"/>
      <c r="I366" s="72" t="s">
        <v>34</v>
      </c>
      <c r="J366" s="51">
        <v>20000</v>
      </c>
      <c r="K366" s="60">
        <v>0</v>
      </c>
      <c r="L366" s="52">
        <v>22176</v>
      </c>
    </row>
    <row r="367" spans="1:12" s="225" customFormat="1" ht="36" customHeight="1" x14ac:dyDescent="0.25">
      <c r="A367" s="304"/>
      <c r="B367" s="306"/>
      <c r="C367" s="294"/>
      <c r="D367" s="300"/>
      <c r="E367" s="291"/>
      <c r="F367" s="309"/>
      <c r="G367" s="299"/>
      <c r="H367" s="307"/>
      <c r="I367" s="451" t="s">
        <v>140</v>
      </c>
      <c r="J367" s="451"/>
      <c r="K367" s="451"/>
      <c r="L367" s="452"/>
    </row>
    <row r="368" spans="1:12" s="225" customFormat="1" ht="78.75" customHeight="1" x14ac:dyDescent="0.25">
      <c r="A368" s="304"/>
      <c r="B368" s="306"/>
      <c r="C368" s="294"/>
      <c r="D368" s="300"/>
      <c r="E368" s="291"/>
      <c r="F368" s="309"/>
      <c r="G368" s="299"/>
      <c r="H368" s="307"/>
      <c r="I368" s="72" t="s">
        <v>35</v>
      </c>
      <c r="J368" s="261">
        <f>(J363/J365)</f>
        <v>74.37466666666667</v>
      </c>
      <c r="K368" s="43">
        <v>0</v>
      </c>
      <c r="L368" s="261">
        <f>(L363/L365)</f>
        <v>74.518674698795181</v>
      </c>
    </row>
    <row r="369" spans="1:12" s="225" customFormat="1" ht="55.5" customHeight="1" x14ac:dyDescent="0.25">
      <c r="A369" s="304"/>
      <c r="B369" s="306"/>
      <c r="C369" s="294"/>
      <c r="D369" s="300"/>
      <c r="E369" s="291"/>
      <c r="F369" s="309"/>
      <c r="G369" s="299"/>
      <c r="H369" s="307"/>
      <c r="I369" s="72" t="s">
        <v>36</v>
      </c>
      <c r="J369" s="56">
        <f>(J363/J366)</f>
        <v>0.55781000000000003</v>
      </c>
      <c r="K369" s="42">
        <v>0</v>
      </c>
      <c r="L369" s="56">
        <f>(L363/L366)</f>
        <v>0.55781475468975472</v>
      </c>
    </row>
    <row r="370" spans="1:12" s="225" customFormat="1" ht="46.5" customHeight="1" x14ac:dyDescent="0.25">
      <c r="A370" s="304"/>
      <c r="B370" s="319"/>
      <c r="C370" s="294"/>
      <c r="D370" s="300"/>
      <c r="E370" s="291"/>
      <c r="F370" s="309"/>
      <c r="G370" s="299"/>
      <c r="H370" s="307"/>
      <c r="I370" s="451" t="s">
        <v>142</v>
      </c>
      <c r="J370" s="451"/>
      <c r="K370" s="451"/>
      <c r="L370" s="452"/>
    </row>
    <row r="371" spans="1:12" s="225" customFormat="1" ht="53.25" customHeight="1" x14ac:dyDescent="0.25">
      <c r="A371" s="413"/>
      <c r="B371" s="414"/>
      <c r="C371" s="429"/>
      <c r="D371" s="453"/>
      <c r="E371" s="428"/>
      <c r="F371" s="424"/>
      <c r="G371" s="425"/>
      <c r="H371" s="426"/>
      <c r="I371" s="329" t="s">
        <v>289</v>
      </c>
      <c r="J371" s="42">
        <v>100</v>
      </c>
      <c r="K371" s="43">
        <v>0</v>
      </c>
      <c r="L371" s="43">
        <v>110.9</v>
      </c>
    </row>
    <row r="372" spans="1:12" s="225" customFormat="1" ht="25.5" customHeight="1" x14ac:dyDescent="0.25">
      <c r="A372" s="290"/>
      <c r="B372" s="293"/>
      <c r="C372" s="288" t="s">
        <v>37</v>
      </c>
      <c r="D372" s="454" t="s">
        <v>131</v>
      </c>
      <c r="E372" s="285" t="s">
        <v>38</v>
      </c>
      <c r="F372" s="427" t="s">
        <v>151</v>
      </c>
      <c r="G372" s="29" t="s">
        <v>134</v>
      </c>
      <c r="H372" s="30">
        <f>H373+H374+H375</f>
        <v>4742.7</v>
      </c>
      <c r="I372" s="366" t="s">
        <v>135</v>
      </c>
      <c r="J372" s="366"/>
      <c r="K372" s="366"/>
      <c r="L372" s="367"/>
    </row>
    <row r="373" spans="1:12" s="225" customFormat="1" ht="41.25" customHeight="1" x14ac:dyDescent="0.25">
      <c r="A373" s="290"/>
      <c r="B373" s="293"/>
      <c r="C373" s="294"/>
      <c r="D373" s="455"/>
      <c r="E373" s="291"/>
      <c r="F373" s="419"/>
      <c r="G373" s="39" t="s">
        <v>123</v>
      </c>
      <c r="H373" s="184">
        <v>1500</v>
      </c>
      <c r="I373" s="72" t="s">
        <v>147</v>
      </c>
      <c r="J373" s="42">
        <f>H373</f>
        <v>1500</v>
      </c>
      <c r="K373" s="43">
        <f>H374</f>
        <v>1579.5</v>
      </c>
      <c r="L373" s="43">
        <f>H375</f>
        <v>1663.2</v>
      </c>
    </row>
    <row r="374" spans="1:12" s="225" customFormat="1" ht="30" customHeight="1" x14ac:dyDescent="0.25">
      <c r="A374" s="290"/>
      <c r="B374" s="293"/>
      <c r="C374" s="294"/>
      <c r="D374" s="455"/>
      <c r="E374" s="291"/>
      <c r="F374" s="419"/>
      <c r="G374" s="39" t="s">
        <v>124</v>
      </c>
      <c r="H374" s="184">
        <v>1579.5</v>
      </c>
      <c r="I374" s="451" t="s">
        <v>137</v>
      </c>
      <c r="J374" s="451"/>
      <c r="K374" s="451"/>
      <c r="L374" s="452"/>
    </row>
    <row r="375" spans="1:12" s="225" customFormat="1" ht="59.25" customHeight="1" x14ac:dyDescent="0.25">
      <c r="A375" s="290"/>
      <c r="B375" s="293"/>
      <c r="C375" s="294"/>
      <c r="D375" s="455"/>
      <c r="E375" s="291"/>
      <c r="F375" s="419"/>
      <c r="G375" s="39" t="s">
        <v>125</v>
      </c>
      <c r="H375" s="184">
        <v>1663.2</v>
      </c>
      <c r="I375" s="72" t="s">
        <v>25</v>
      </c>
      <c r="J375" s="46">
        <v>20</v>
      </c>
      <c r="K375" s="47">
        <v>21</v>
      </c>
      <c r="L375" s="47">
        <v>22</v>
      </c>
    </row>
    <row r="376" spans="1:12" s="225" customFormat="1" ht="36" customHeight="1" x14ac:dyDescent="0.25">
      <c r="A376" s="374"/>
      <c r="B376" s="293"/>
      <c r="C376" s="294"/>
      <c r="D376" s="456"/>
      <c r="E376" s="374"/>
      <c r="F376" s="419"/>
      <c r="G376" s="39"/>
      <c r="H376" s="184"/>
      <c r="I376" s="72" t="s">
        <v>39</v>
      </c>
      <c r="J376" s="42">
        <v>5000</v>
      </c>
      <c r="K376" s="52">
        <v>5265</v>
      </c>
      <c r="L376" s="52">
        <v>5544</v>
      </c>
    </row>
    <row r="377" spans="1:12" s="225" customFormat="1" ht="25.5" customHeight="1" x14ac:dyDescent="0.25">
      <c r="A377" s="413"/>
      <c r="B377" s="293"/>
      <c r="C377" s="294"/>
      <c r="D377" s="456"/>
      <c r="E377" s="457"/>
      <c r="F377" s="419"/>
      <c r="G377" s="419"/>
      <c r="H377" s="420"/>
      <c r="I377" s="451" t="s">
        <v>140</v>
      </c>
      <c r="J377" s="451"/>
      <c r="K377" s="451"/>
      <c r="L377" s="452"/>
    </row>
    <row r="378" spans="1:12" s="225" customFormat="1" ht="36.75" customHeight="1" x14ac:dyDescent="0.25">
      <c r="A378" s="413"/>
      <c r="B378" s="293"/>
      <c r="C378" s="294"/>
      <c r="D378" s="456"/>
      <c r="E378" s="457"/>
      <c r="F378" s="419"/>
      <c r="G378" s="419"/>
      <c r="H378" s="420"/>
      <c r="I378" s="72" t="s">
        <v>40</v>
      </c>
      <c r="J378" s="261">
        <f>(J373/J375)</f>
        <v>75</v>
      </c>
      <c r="K378" s="261">
        <f>(K373/K375)</f>
        <v>75.214285714285708</v>
      </c>
      <c r="L378" s="261">
        <f>(L373/L375)</f>
        <v>75.600000000000009</v>
      </c>
    </row>
    <row r="379" spans="1:12" s="225" customFormat="1" ht="40.5" customHeight="1" x14ac:dyDescent="0.25">
      <c r="A379" s="413"/>
      <c r="B379" s="293"/>
      <c r="C379" s="294"/>
      <c r="D379" s="456"/>
      <c r="E379" s="457"/>
      <c r="F379" s="419"/>
      <c r="G379" s="419"/>
      <c r="H379" s="420"/>
      <c r="I379" s="72" t="s">
        <v>28</v>
      </c>
      <c r="J379" s="261">
        <f>(J373/J376)</f>
        <v>0.3</v>
      </c>
      <c r="K379" s="261">
        <f>(K373/K376)</f>
        <v>0.3</v>
      </c>
      <c r="L379" s="261">
        <f>(L373/L376)</f>
        <v>0.3</v>
      </c>
    </row>
    <row r="380" spans="1:12" s="225" customFormat="1" ht="26.25" customHeight="1" x14ac:dyDescent="0.25">
      <c r="A380" s="413"/>
      <c r="B380" s="293"/>
      <c r="C380" s="458"/>
      <c r="D380" s="456"/>
      <c r="E380" s="457"/>
      <c r="F380" s="419"/>
      <c r="G380" s="419"/>
      <c r="H380" s="420"/>
      <c r="I380" s="451" t="s">
        <v>142</v>
      </c>
      <c r="J380" s="451"/>
      <c r="K380" s="451"/>
      <c r="L380" s="452"/>
    </row>
    <row r="381" spans="1:12" s="225" customFormat="1" ht="34.5" customHeight="1" x14ac:dyDescent="0.25">
      <c r="A381" s="422"/>
      <c r="B381" s="459"/>
      <c r="C381" s="460"/>
      <c r="D381" s="461"/>
      <c r="E381" s="462"/>
      <c r="F381" s="425"/>
      <c r="G381" s="425"/>
      <c r="H381" s="426"/>
      <c r="I381" s="329" t="s">
        <v>29</v>
      </c>
      <c r="J381" s="42">
        <v>100</v>
      </c>
      <c r="K381" s="43">
        <v>105.3</v>
      </c>
      <c r="L381" s="43">
        <v>105.3</v>
      </c>
    </row>
    <row r="382" spans="1:12" s="225" customFormat="1" ht="27.2" customHeight="1" x14ac:dyDescent="0.25">
      <c r="A382" s="218"/>
      <c r="B382" s="219"/>
      <c r="C382" s="270"/>
      <c r="D382" s="271"/>
      <c r="E382" s="272" t="s">
        <v>172</v>
      </c>
      <c r="F382" s="463"/>
      <c r="G382" s="464" t="s">
        <v>134</v>
      </c>
      <c r="H382" s="465">
        <f>H383+H384+H385</f>
        <v>83102.600000000006</v>
      </c>
      <c r="I382" s="466"/>
      <c r="J382" s="256"/>
      <c r="K382" s="256"/>
      <c r="L382" s="257"/>
    </row>
    <row r="383" spans="1:12" s="225" customFormat="1" ht="18.75" customHeight="1" x14ac:dyDescent="0.25">
      <c r="A383" s="218"/>
      <c r="B383" s="219"/>
      <c r="C383" s="219"/>
      <c r="D383" s="220"/>
      <c r="E383" s="226"/>
      <c r="F383" s="467"/>
      <c r="G383" s="146" t="s">
        <v>123</v>
      </c>
      <c r="H383" s="468">
        <f>H387</f>
        <v>29998.7</v>
      </c>
      <c r="I383" s="469"/>
      <c r="J383" s="223"/>
      <c r="K383" s="223"/>
      <c r="L383" s="224"/>
    </row>
    <row r="384" spans="1:12" s="225" customFormat="1" ht="18.75" customHeight="1" x14ac:dyDescent="0.25">
      <c r="A384" s="218"/>
      <c r="B384" s="219"/>
      <c r="C384" s="219"/>
      <c r="D384" s="220"/>
      <c r="E384" s="226"/>
      <c r="F384" s="467"/>
      <c r="G384" s="146" t="s">
        <v>124</v>
      </c>
      <c r="H384" s="468">
        <f>H388</f>
        <v>19841.099999999999</v>
      </c>
      <c r="I384" s="469"/>
      <c r="J384" s="223"/>
      <c r="K384" s="223"/>
      <c r="L384" s="224"/>
    </row>
    <row r="385" spans="1:12" ht="18.75" customHeight="1" x14ac:dyDescent="0.25">
      <c r="A385" s="144"/>
      <c r="B385" s="145"/>
      <c r="C385" s="273"/>
      <c r="D385" s="273"/>
      <c r="E385" s="273"/>
      <c r="F385" s="188"/>
      <c r="G385" s="146" t="s">
        <v>125</v>
      </c>
      <c r="H385" s="468">
        <f>H389</f>
        <v>33262.799999999996</v>
      </c>
      <c r="I385" s="470"/>
      <c r="J385" s="150"/>
      <c r="K385" s="150"/>
      <c r="L385" s="151"/>
    </row>
    <row r="386" spans="1:12" s="225" customFormat="1" ht="18" customHeight="1" x14ac:dyDescent="0.25">
      <c r="A386" s="218"/>
      <c r="B386" s="219"/>
      <c r="C386" s="219"/>
      <c r="D386" s="220"/>
      <c r="E386" s="471" t="s">
        <v>200</v>
      </c>
      <c r="F386" s="472"/>
      <c r="G386" s="473" t="s">
        <v>134</v>
      </c>
      <c r="H386" s="468">
        <f>H387+H388+H389</f>
        <v>83102.600000000006</v>
      </c>
      <c r="I386" s="469"/>
      <c r="J386" s="223"/>
      <c r="K386" s="223"/>
      <c r="L386" s="224"/>
    </row>
    <row r="387" spans="1:12" s="225" customFormat="1" ht="18" customHeight="1" x14ac:dyDescent="0.25">
      <c r="A387" s="218"/>
      <c r="B387" s="219"/>
      <c r="C387" s="219"/>
      <c r="D387" s="220"/>
      <c r="E387" s="226"/>
      <c r="F387" s="467"/>
      <c r="G387" s="146" t="s">
        <v>123</v>
      </c>
      <c r="H387" s="468">
        <f>H353+H363+H373</f>
        <v>29998.7</v>
      </c>
      <c r="I387" s="469"/>
      <c r="J387" s="223"/>
      <c r="K387" s="223"/>
      <c r="L387" s="224"/>
    </row>
    <row r="388" spans="1:12" s="225" customFormat="1" ht="18" customHeight="1" x14ac:dyDescent="0.25">
      <c r="A388" s="218"/>
      <c r="B388" s="219"/>
      <c r="C388" s="219"/>
      <c r="D388" s="220"/>
      <c r="E388" s="226"/>
      <c r="F388" s="467"/>
      <c r="G388" s="146" t="s">
        <v>124</v>
      </c>
      <c r="H388" s="468">
        <f>H354+H364+H374</f>
        <v>19841.099999999999</v>
      </c>
      <c r="I388" s="469"/>
      <c r="J388" s="223"/>
      <c r="K388" s="223"/>
      <c r="L388" s="224"/>
    </row>
    <row r="389" spans="1:12" ht="18" customHeight="1" x14ac:dyDescent="0.25">
      <c r="A389" s="155"/>
      <c r="B389" s="156"/>
      <c r="C389" s="274"/>
      <c r="D389" s="274"/>
      <c r="E389" s="274"/>
      <c r="F389" s="253"/>
      <c r="G389" s="157" t="s">
        <v>125</v>
      </c>
      <c r="H389" s="474">
        <f>H355+H365+H375</f>
        <v>33262.799999999996</v>
      </c>
      <c r="I389" s="475"/>
      <c r="J389" s="161"/>
      <c r="K389" s="161"/>
      <c r="L389" s="162"/>
    </row>
    <row r="390" spans="1:12" s="225" customFormat="1" ht="29.25" customHeight="1" x14ac:dyDescent="0.25">
      <c r="A390" s="476" t="s">
        <v>41</v>
      </c>
      <c r="B390" s="282"/>
      <c r="C390" s="477"/>
      <c r="D390" s="477"/>
      <c r="E390" s="477"/>
      <c r="F390" s="477"/>
      <c r="G390" s="477"/>
      <c r="H390" s="477"/>
      <c r="I390" s="477"/>
      <c r="J390" s="477"/>
      <c r="K390" s="477"/>
      <c r="L390" s="478"/>
    </row>
    <row r="391" spans="1:12" s="225" customFormat="1" ht="24.75" customHeight="1" x14ac:dyDescent="0.25">
      <c r="A391" s="284"/>
      <c r="B391" s="479" t="s">
        <v>42</v>
      </c>
      <c r="C391" s="288" t="s">
        <v>43</v>
      </c>
      <c r="D391" s="289" t="s">
        <v>131</v>
      </c>
      <c r="E391" s="27" t="s">
        <v>196</v>
      </c>
      <c r="F391" s="304" t="s">
        <v>151</v>
      </c>
      <c r="G391" s="29" t="s">
        <v>134</v>
      </c>
      <c r="H391" s="30">
        <f>H392+H393+H394</f>
        <v>571306.10000000009</v>
      </c>
      <c r="I391" s="31" t="s">
        <v>135</v>
      </c>
      <c r="J391" s="480"/>
      <c r="K391" s="481"/>
      <c r="L391" s="482"/>
    </row>
    <row r="392" spans="1:12" s="225" customFormat="1" ht="31.5" customHeight="1" x14ac:dyDescent="0.25">
      <c r="A392" s="290"/>
      <c r="B392" s="411"/>
      <c r="C392" s="294"/>
      <c r="D392" s="295"/>
      <c r="E392" s="37"/>
      <c r="F392" s="304"/>
      <c r="G392" s="39" t="s">
        <v>123</v>
      </c>
      <c r="H392" s="184">
        <v>260000</v>
      </c>
      <c r="I392" s="249" t="s">
        <v>136</v>
      </c>
      <c r="J392" s="377">
        <f>H392</f>
        <v>260000</v>
      </c>
      <c r="K392" s="483">
        <f>H393</f>
        <v>93812.9</v>
      </c>
      <c r="L392" s="186">
        <f>H394</f>
        <v>217493.2</v>
      </c>
    </row>
    <row r="393" spans="1:12" s="225" customFormat="1" ht="22.5" customHeight="1" x14ac:dyDescent="0.25">
      <c r="A393" s="290"/>
      <c r="B393" s="411"/>
      <c r="C393" s="294"/>
      <c r="D393" s="295"/>
      <c r="E393" s="36"/>
      <c r="F393" s="304"/>
      <c r="G393" s="39" t="s">
        <v>124</v>
      </c>
      <c r="H393" s="184">
        <v>93812.9</v>
      </c>
      <c r="I393" s="74" t="s">
        <v>44</v>
      </c>
      <c r="J393" s="243"/>
      <c r="K393" s="484"/>
      <c r="L393" s="485"/>
    </row>
    <row r="394" spans="1:12" s="225" customFormat="1" ht="23.25" customHeight="1" x14ac:dyDescent="0.25">
      <c r="A394" s="304"/>
      <c r="B394" s="411"/>
      <c r="C394" s="294"/>
      <c r="D394" s="134"/>
      <c r="E394" s="36"/>
      <c r="F394" s="304"/>
      <c r="G394" s="39" t="s">
        <v>125</v>
      </c>
      <c r="H394" s="184">
        <v>217493.2</v>
      </c>
      <c r="I394" s="249" t="s">
        <v>45</v>
      </c>
      <c r="J394" s="342">
        <v>65</v>
      </c>
      <c r="K394" s="343">
        <v>30</v>
      </c>
      <c r="L394" s="321">
        <v>55</v>
      </c>
    </row>
    <row r="395" spans="1:12" s="225" customFormat="1" ht="28.5" customHeight="1" x14ac:dyDescent="0.25">
      <c r="A395" s="304"/>
      <c r="B395" s="411"/>
      <c r="C395" s="294"/>
      <c r="D395" s="134"/>
      <c r="E395" s="36"/>
      <c r="F395" s="304"/>
      <c r="G395" s="304"/>
      <c r="H395" s="305"/>
      <c r="I395" s="74" t="s">
        <v>46</v>
      </c>
      <c r="J395" s="243"/>
      <c r="K395" s="484"/>
      <c r="L395" s="485"/>
    </row>
    <row r="396" spans="1:12" s="225" customFormat="1" ht="42.75" customHeight="1" x14ac:dyDescent="0.25">
      <c r="A396" s="304"/>
      <c r="B396" s="411"/>
      <c r="C396" s="294"/>
      <c r="D396" s="134"/>
      <c r="E396" s="36"/>
      <c r="F396" s="304"/>
      <c r="G396" s="304"/>
      <c r="H396" s="305"/>
      <c r="I396" s="237" t="s">
        <v>112</v>
      </c>
      <c r="J396" s="377">
        <f>J392/J394</f>
        <v>4000</v>
      </c>
      <c r="K396" s="486">
        <f>K392/K394</f>
        <v>3127.0966666666664</v>
      </c>
      <c r="L396" s="486">
        <f>L392/L394</f>
        <v>3954.4218181818183</v>
      </c>
    </row>
    <row r="397" spans="1:12" s="225" customFormat="1" ht="21" customHeight="1" x14ac:dyDescent="0.25">
      <c r="A397" s="304"/>
      <c r="B397" s="411"/>
      <c r="C397" s="369"/>
      <c r="D397" s="134"/>
      <c r="E397" s="36"/>
      <c r="F397" s="304"/>
      <c r="G397" s="304"/>
      <c r="H397" s="305"/>
      <c r="I397" s="74" t="s">
        <v>193</v>
      </c>
      <c r="J397" s="243"/>
      <c r="K397" s="484"/>
      <c r="L397" s="485"/>
    </row>
    <row r="398" spans="1:12" s="225" customFormat="1" ht="57.75" customHeight="1" x14ac:dyDescent="0.25">
      <c r="A398" s="304"/>
      <c r="B398" s="319"/>
      <c r="C398" s="355"/>
      <c r="D398" s="137"/>
      <c r="E398" s="81"/>
      <c r="F398" s="379"/>
      <c r="G398" s="379"/>
      <c r="H398" s="431"/>
      <c r="I398" s="195" t="s">
        <v>47</v>
      </c>
      <c r="J398" s="330">
        <v>100</v>
      </c>
      <c r="K398" s="331">
        <v>46.1</v>
      </c>
      <c r="L398" s="331">
        <v>183.3</v>
      </c>
    </row>
    <row r="399" spans="1:12" s="225" customFormat="1" ht="19.5" customHeight="1" x14ac:dyDescent="0.25">
      <c r="A399" s="316"/>
      <c r="B399" s="291"/>
      <c r="C399" s="288" t="s">
        <v>48</v>
      </c>
      <c r="D399" s="287" t="s">
        <v>131</v>
      </c>
      <c r="E399" s="285" t="s">
        <v>223</v>
      </c>
      <c r="F399" s="322" t="s">
        <v>151</v>
      </c>
      <c r="G399" s="29" t="s">
        <v>134</v>
      </c>
      <c r="H399" s="30">
        <f>H400+H401+H402</f>
        <v>76871</v>
      </c>
      <c r="I399" s="31" t="s">
        <v>135</v>
      </c>
      <c r="J399" s="487"/>
      <c r="K399" s="487"/>
      <c r="L399" s="488"/>
    </row>
    <row r="400" spans="1:12" s="225" customFormat="1" ht="35.25" customHeight="1" x14ac:dyDescent="0.25">
      <c r="A400" s="316"/>
      <c r="B400" s="291"/>
      <c r="C400" s="294"/>
      <c r="D400" s="293"/>
      <c r="E400" s="291"/>
      <c r="F400" s="316"/>
      <c r="G400" s="39" t="s">
        <v>123</v>
      </c>
      <c r="H400" s="184">
        <v>4000</v>
      </c>
      <c r="I400" s="489" t="s">
        <v>136</v>
      </c>
      <c r="J400" s="377">
        <f>H400</f>
        <v>4000</v>
      </c>
      <c r="K400" s="377">
        <f>H401</f>
        <v>48435.8</v>
      </c>
      <c r="L400" s="486">
        <f>H402</f>
        <v>24435.200000000001</v>
      </c>
    </row>
    <row r="401" spans="1:12" s="225" customFormat="1" ht="19.5" customHeight="1" x14ac:dyDescent="0.25">
      <c r="A401" s="316"/>
      <c r="B401" s="291"/>
      <c r="C401" s="294"/>
      <c r="D401" s="293"/>
      <c r="E401" s="291"/>
      <c r="F401" s="304"/>
      <c r="G401" s="39" t="s">
        <v>124</v>
      </c>
      <c r="H401" s="184">
        <v>48435.8</v>
      </c>
      <c r="I401" s="45" t="s">
        <v>44</v>
      </c>
      <c r="J401" s="243"/>
      <c r="K401" s="243"/>
      <c r="L401" s="244"/>
    </row>
    <row r="402" spans="1:12" s="225" customFormat="1" ht="33.75" customHeight="1" x14ac:dyDescent="0.25">
      <c r="A402" s="316"/>
      <c r="B402" s="291"/>
      <c r="C402" s="294"/>
      <c r="D402" s="293"/>
      <c r="E402" s="291"/>
      <c r="F402" s="304"/>
      <c r="G402" s="39" t="s">
        <v>125</v>
      </c>
      <c r="H402" s="184">
        <v>24435.200000000001</v>
      </c>
      <c r="I402" s="490" t="s">
        <v>49</v>
      </c>
      <c r="J402" s="377">
        <v>120</v>
      </c>
      <c r="K402" s="486">
        <v>40</v>
      </c>
      <c r="L402" s="486">
        <v>40</v>
      </c>
    </row>
    <row r="403" spans="1:12" s="225" customFormat="1" ht="19.5" customHeight="1" x14ac:dyDescent="0.25">
      <c r="A403" s="316"/>
      <c r="B403" s="291"/>
      <c r="C403" s="294"/>
      <c r="D403" s="293"/>
      <c r="E403" s="291"/>
      <c r="F403" s="304"/>
      <c r="G403" s="304"/>
      <c r="H403" s="305"/>
      <c r="I403" s="45" t="s">
        <v>46</v>
      </c>
      <c r="J403" s="243"/>
      <c r="K403" s="243"/>
      <c r="L403" s="244"/>
    </row>
    <row r="404" spans="1:12" s="225" customFormat="1" ht="40.5" customHeight="1" x14ac:dyDescent="0.25">
      <c r="A404" s="316"/>
      <c r="B404" s="291"/>
      <c r="C404" s="294"/>
      <c r="D404" s="293"/>
      <c r="E404" s="291"/>
      <c r="F404" s="304"/>
      <c r="G404" s="304"/>
      <c r="H404" s="305"/>
      <c r="I404" s="490" t="s">
        <v>50</v>
      </c>
      <c r="J404" s="377">
        <f>(J400/J402)</f>
        <v>33.333333333333336</v>
      </c>
      <c r="K404" s="377">
        <f>(K400/K402)</f>
        <v>1210.895</v>
      </c>
      <c r="L404" s="377">
        <f>(L400/L402)</f>
        <v>610.88</v>
      </c>
    </row>
    <row r="405" spans="1:12" s="225" customFormat="1" ht="22.5" customHeight="1" x14ac:dyDescent="0.25">
      <c r="A405" s="304"/>
      <c r="B405" s="291"/>
      <c r="C405" s="294"/>
      <c r="D405" s="318"/>
      <c r="E405" s="319"/>
      <c r="F405" s="304"/>
      <c r="G405" s="304"/>
      <c r="H405" s="305"/>
      <c r="I405" s="45" t="s">
        <v>193</v>
      </c>
      <c r="J405" s="243"/>
      <c r="K405" s="243"/>
      <c r="L405" s="244"/>
    </row>
    <row r="406" spans="1:12" s="225" customFormat="1" ht="60.75" customHeight="1" x14ac:dyDescent="0.25">
      <c r="A406" s="304"/>
      <c r="B406" s="319"/>
      <c r="C406" s="294"/>
      <c r="D406" s="318"/>
      <c r="E406" s="319"/>
      <c r="F406" s="304"/>
      <c r="G406" s="304"/>
      <c r="H406" s="305"/>
      <c r="I406" s="491" t="s">
        <v>194</v>
      </c>
      <c r="J406" s="246">
        <v>100</v>
      </c>
      <c r="K406" s="247">
        <v>33.299999999999997</v>
      </c>
      <c r="L406" s="247">
        <v>100</v>
      </c>
    </row>
    <row r="407" spans="1:12" s="225" customFormat="1" ht="28.5" customHeight="1" x14ac:dyDescent="0.2">
      <c r="A407" s="48"/>
      <c r="B407" s="306"/>
      <c r="C407" s="286" t="s">
        <v>51</v>
      </c>
      <c r="D407" s="287" t="s">
        <v>131</v>
      </c>
      <c r="E407" s="284" t="s">
        <v>52</v>
      </c>
      <c r="F407" s="492"/>
      <c r="G407" s="68" t="s">
        <v>134</v>
      </c>
      <c r="H407" s="30">
        <f>H408+H409+H410</f>
        <v>420425.19999999995</v>
      </c>
      <c r="I407" s="69" t="s">
        <v>135</v>
      </c>
      <c r="J407" s="487"/>
      <c r="K407" s="487"/>
      <c r="L407" s="488"/>
    </row>
    <row r="408" spans="1:12" s="225" customFormat="1" ht="24.75" customHeight="1" x14ac:dyDescent="0.2">
      <c r="A408" s="48"/>
      <c r="B408" s="306"/>
      <c r="C408" s="292"/>
      <c r="D408" s="293"/>
      <c r="E408" s="290"/>
      <c r="F408" s="493"/>
      <c r="G408" s="71" t="s">
        <v>123</v>
      </c>
      <c r="H408" s="184">
        <f>H412+H416</f>
        <v>256177.1</v>
      </c>
      <c r="I408" s="249" t="s">
        <v>136</v>
      </c>
      <c r="J408" s="377">
        <f>H408</f>
        <v>256177.1</v>
      </c>
      <c r="K408" s="486">
        <f>H409</f>
        <v>1918.8</v>
      </c>
      <c r="L408" s="486">
        <f>H410</f>
        <v>162329.29999999999</v>
      </c>
    </row>
    <row r="409" spans="1:12" s="225" customFormat="1" ht="18" customHeight="1" x14ac:dyDescent="0.2">
      <c r="A409" s="48"/>
      <c r="B409" s="306"/>
      <c r="C409" s="292"/>
      <c r="D409" s="318"/>
      <c r="E409" s="290"/>
      <c r="F409" s="493"/>
      <c r="G409" s="71" t="s">
        <v>124</v>
      </c>
      <c r="H409" s="184">
        <f>H413+H417</f>
        <v>1918.8</v>
      </c>
      <c r="I409" s="74" t="s">
        <v>44</v>
      </c>
      <c r="J409" s="243"/>
      <c r="K409" s="243"/>
      <c r="L409" s="244"/>
    </row>
    <row r="410" spans="1:12" s="225" customFormat="1" ht="20.25" customHeight="1" x14ac:dyDescent="0.2">
      <c r="A410" s="48"/>
      <c r="B410" s="306"/>
      <c r="C410" s="292"/>
      <c r="D410" s="318"/>
      <c r="E410" s="290"/>
      <c r="F410" s="318"/>
      <c r="G410" s="71" t="s">
        <v>125</v>
      </c>
      <c r="H410" s="184">
        <f>H414+H418</f>
        <v>162329.29999999999</v>
      </c>
      <c r="I410" s="72" t="s">
        <v>53</v>
      </c>
      <c r="J410" s="244">
        <v>13</v>
      </c>
      <c r="K410" s="494">
        <v>1</v>
      </c>
      <c r="L410" s="494">
        <v>15</v>
      </c>
    </row>
    <row r="411" spans="1:12" s="225" customFormat="1" ht="34.700000000000003" customHeight="1" x14ac:dyDescent="0.2">
      <c r="A411" s="48"/>
      <c r="B411" s="306"/>
      <c r="C411" s="292"/>
      <c r="D411" s="318"/>
      <c r="E411" s="290"/>
      <c r="F411" s="493" t="s">
        <v>54</v>
      </c>
      <c r="G411" s="190" t="s">
        <v>134</v>
      </c>
      <c r="H411" s="184">
        <f>H412+H413+H414</f>
        <v>402985.5</v>
      </c>
      <c r="I411" s="72" t="s">
        <v>55</v>
      </c>
      <c r="J411" s="244">
        <v>8000</v>
      </c>
      <c r="K411" s="494">
        <v>0</v>
      </c>
      <c r="L411" s="494">
        <v>8870</v>
      </c>
    </row>
    <row r="412" spans="1:12" s="225" customFormat="1" ht="22.5" customHeight="1" x14ac:dyDescent="0.2">
      <c r="A412" s="48"/>
      <c r="B412" s="306"/>
      <c r="C412" s="292"/>
      <c r="D412" s="318"/>
      <c r="E412" s="290"/>
      <c r="F412" s="318"/>
      <c r="G412" s="71" t="s">
        <v>123</v>
      </c>
      <c r="H412" s="184">
        <v>248817.1</v>
      </c>
      <c r="I412" s="74" t="s">
        <v>46</v>
      </c>
      <c r="J412" s="243"/>
      <c r="K412" s="243"/>
      <c r="L412" s="244"/>
    </row>
    <row r="413" spans="1:12" s="225" customFormat="1" ht="42" customHeight="1" x14ac:dyDescent="0.2">
      <c r="A413" s="48"/>
      <c r="B413" s="306"/>
      <c r="C413" s="292"/>
      <c r="D413" s="318"/>
      <c r="E413" s="290"/>
      <c r="F413" s="318"/>
      <c r="G413" s="71" t="s">
        <v>124</v>
      </c>
      <c r="H413" s="184">
        <v>0</v>
      </c>
      <c r="I413" s="245" t="s">
        <v>56</v>
      </c>
      <c r="J413" s="246">
        <f>J408/J410</f>
        <v>19705.93076923077</v>
      </c>
      <c r="K413" s="246">
        <f>K408/K410</f>
        <v>1918.8</v>
      </c>
      <c r="L413" s="246">
        <f>L408/L410</f>
        <v>10821.953333333333</v>
      </c>
    </row>
    <row r="414" spans="1:12" s="225" customFormat="1" ht="22.5" customHeight="1" x14ac:dyDescent="0.2">
      <c r="A414" s="48"/>
      <c r="B414" s="306"/>
      <c r="C414" s="309"/>
      <c r="D414" s="318"/>
      <c r="E414" s="374"/>
      <c r="F414" s="493"/>
      <c r="G414" s="71" t="s">
        <v>125</v>
      </c>
      <c r="H414" s="184">
        <v>154168.4</v>
      </c>
      <c r="I414" s="74" t="s">
        <v>193</v>
      </c>
      <c r="J414" s="243"/>
      <c r="K414" s="243"/>
      <c r="L414" s="244"/>
    </row>
    <row r="415" spans="1:12" s="225" customFormat="1" ht="32.25" customHeight="1" x14ac:dyDescent="0.2">
      <c r="A415" s="48"/>
      <c r="B415" s="306"/>
      <c r="C415" s="309"/>
      <c r="D415" s="318"/>
      <c r="E415" s="374"/>
      <c r="F415" s="493" t="s">
        <v>180</v>
      </c>
      <c r="G415" s="190" t="s">
        <v>134</v>
      </c>
      <c r="H415" s="184">
        <f>H416+H417+H418</f>
        <v>17439.699999999997</v>
      </c>
      <c r="I415" s="72" t="s">
        <v>57</v>
      </c>
      <c r="J415" s="494">
        <v>100</v>
      </c>
      <c r="K415" s="494">
        <v>100</v>
      </c>
      <c r="L415" s="494">
        <v>100</v>
      </c>
    </row>
    <row r="416" spans="1:12" s="225" customFormat="1" ht="22.5" customHeight="1" x14ac:dyDescent="0.2">
      <c r="A416" s="48"/>
      <c r="B416" s="306"/>
      <c r="C416" s="309"/>
      <c r="D416" s="318"/>
      <c r="E416" s="374"/>
      <c r="F416" s="493"/>
      <c r="G416" s="71" t="s">
        <v>123</v>
      </c>
      <c r="H416" s="184">
        <v>7360</v>
      </c>
      <c r="I416" s="495"/>
      <c r="J416" s="496"/>
      <c r="K416" s="496"/>
      <c r="L416" s="377"/>
    </row>
    <row r="417" spans="1:12" s="225" customFormat="1" ht="22.5" customHeight="1" x14ac:dyDescent="0.2">
      <c r="A417" s="48"/>
      <c r="B417" s="306"/>
      <c r="C417" s="309"/>
      <c r="D417" s="318"/>
      <c r="E417" s="374"/>
      <c r="F417" s="318"/>
      <c r="G417" s="71" t="s">
        <v>124</v>
      </c>
      <c r="H417" s="184">
        <v>1918.8</v>
      </c>
      <c r="I417" s="495"/>
      <c r="J417" s="496"/>
      <c r="K417" s="496"/>
      <c r="L417" s="377"/>
    </row>
    <row r="418" spans="1:12" s="225" customFormat="1" ht="22.5" customHeight="1" x14ac:dyDescent="0.2">
      <c r="A418" s="497"/>
      <c r="B418" s="313"/>
      <c r="C418" s="312"/>
      <c r="D418" s="435"/>
      <c r="E418" s="380"/>
      <c r="F418" s="435"/>
      <c r="G418" s="158" t="s">
        <v>125</v>
      </c>
      <c r="H418" s="199">
        <v>8160.9</v>
      </c>
      <c r="I418" s="498"/>
      <c r="J418" s="499"/>
      <c r="K418" s="499"/>
      <c r="L418" s="246"/>
    </row>
    <row r="419" spans="1:12" ht="19.5" customHeight="1" x14ac:dyDescent="0.25">
      <c r="A419" s="500"/>
      <c r="B419" s="174"/>
      <c r="C419" s="174"/>
      <c r="D419" s="201" t="s">
        <v>182</v>
      </c>
      <c r="E419" s="201"/>
      <c r="F419" s="201"/>
      <c r="G419" s="153" t="s">
        <v>134</v>
      </c>
      <c r="H419" s="154">
        <f>H420+H421+H422</f>
        <v>1068602.3</v>
      </c>
      <c r="I419" s="202"/>
      <c r="J419" s="202"/>
      <c r="K419" s="202"/>
      <c r="L419" s="501"/>
    </row>
    <row r="420" spans="1:12" ht="19.5" customHeight="1" x14ac:dyDescent="0.25">
      <c r="A420" s="500"/>
      <c r="B420" s="174"/>
      <c r="C420" s="174"/>
      <c r="D420" s="146"/>
      <c r="E420" s="146"/>
      <c r="F420" s="468"/>
      <c r="G420" s="148" t="s">
        <v>123</v>
      </c>
      <c r="H420" s="154">
        <f>H424+H428</f>
        <v>520177.1</v>
      </c>
      <c r="I420" s="150"/>
      <c r="J420" s="150"/>
      <c r="K420" s="150"/>
      <c r="L420" s="502"/>
    </row>
    <row r="421" spans="1:12" ht="19.5" customHeight="1" x14ac:dyDescent="0.25">
      <c r="A421" s="500"/>
      <c r="B421" s="174"/>
      <c r="C421" s="174"/>
      <c r="D421" s="146"/>
      <c r="E421" s="146"/>
      <c r="F421" s="468"/>
      <c r="G421" s="148" t="s">
        <v>124</v>
      </c>
      <c r="H421" s="154">
        <f>H425+H429</f>
        <v>144167.5</v>
      </c>
      <c r="I421" s="150"/>
      <c r="J421" s="150"/>
      <c r="K421" s="150"/>
      <c r="L421" s="502"/>
    </row>
    <row r="422" spans="1:12" ht="19.5" customHeight="1" x14ac:dyDescent="0.25">
      <c r="A422" s="500"/>
      <c r="B422" s="174"/>
      <c r="C422" s="174"/>
      <c r="D422" s="146"/>
      <c r="E422" s="146"/>
      <c r="F422" s="468"/>
      <c r="G422" s="148" t="s">
        <v>125</v>
      </c>
      <c r="H422" s="154">
        <f>H426+H430</f>
        <v>404257.70000000007</v>
      </c>
      <c r="I422" s="150"/>
      <c r="J422" s="150"/>
      <c r="K422" s="150"/>
      <c r="L422" s="502"/>
    </row>
    <row r="423" spans="1:12" ht="19.5" customHeight="1" x14ac:dyDescent="0.25">
      <c r="A423" s="500"/>
      <c r="B423" s="174"/>
      <c r="C423" s="174"/>
      <c r="D423" s="146"/>
      <c r="E423" s="273" t="s">
        <v>163</v>
      </c>
      <c r="F423" s="273"/>
      <c r="G423" s="153" t="s">
        <v>134</v>
      </c>
      <c r="H423" s="154">
        <f>H424+H425+H426</f>
        <v>1051162.6000000001</v>
      </c>
      <c r="I423" s="150"/>
      <c r="J423" s="150"/>
      <c r="K423" s="150"/>
      <c r="L423" s="502"/>
    </row>
    <row r="424" spans="1:12" ht="19.5" customHeight="1" x14ac:dyDescent="0.25">
      <c r="A424" s="500"/>
      <c r="B424" s="174"/>
      <c r="C424" s="174"/>
      <c r="D424" s="146"/>
      <c r="E424" s="146"/>
      <c r="F424" s="468"/>
      <c r="G424" s="148" t="s">
        <v>123</v>
      </c>
      <c r="H424" s="154">
        <f>H392+H400+H412</f>
        <v>512817.1</v>
      </c>
      <c r="I424" s="150"/>
      <c r="J424" s="150"/>
      <c r="K424" s="150"/>
      <c r="L424" s="502"/>
    </row>
    <row r="425" spans="1:12" ht="19.5" customHeight="1" x14ac:dyDescent="0.25">
      <c r="A425" s="500"/>
      <c r="B425" s="174"/>
      <c r="C425" s="174"/>
      <c r="D425" s="146"/>
      <c r="E425" s="146"/>
      <c r="F425" s="468"/>
      <c r="G425" s="148" t="s">
        <v>124</v>
      </c>
      <c r="H425" s="154">
        <f>H393+H401+H413</f>
        <v>142248.70000000001</v>
      </c>
      <c r="I425" s="150"/>
      <c r="J425" s="150"/>
      <c r="K425" s="150"/>
      <c r="L425" s="502"/>
    </row>
    <row r="426" spans="1:12" ht="19.5" customHeight="1" x14ac:dyDescent="0.25">
      <c r="A426" s="500"/>
      <c r="B426" s="174"/>
      <c r="C426" s="174"/>
      <c r="D426" s="146"/>
      <c r="E426" s="146"/>
      <c r="F426" s="468"/>
      <c r="G426" s="148" t="s">
        <v>125</v>
      </c>
      <c r="H426" s="154">
        <f>H394+H402+H414</f>
        <v>396096.80000000005</v>
      </c>
      <c r="I426" s="150"/>
      <c r="J426" s="150"/>
      <c r="K426" s="150"/>
      <c r="L426" s="502"/>
    </row>
    <row r="427" spans="1:12" ht="27.75" customHeight="1" x14ac:dyDescent="0.25">
      <c r="A427" s="500"/>
      <c r="B427" s="174"/>
      <c r="C427" s="174"/>
      <c r="D427" s="146"/>
      <c r="E427" s="273" t="s">
        <v>180</v>
      </c>
      <c r="F427" s="273"/>
      <c r="G427" s="153" t="s">
        <v>134</v>
      </c>
      <c r="H427" s="154">
        <f>H428+H429+H430</f>
        <v>17439.699999999997</v>
      </c>
      <c r="I427" s="150"/>
      <c r="J427" s="150"/>
      <c r="K427" s="150"/>
      <c r="L427" s="502"/>
    </row>
    <row r="428" spans="1:12" ht="27.75" customHeight="1" x14ac:dyDescent="0.25">
      <c r="A428" s="144"/>
      <c r="B428" s="145"/>
      <c r="C428" s="145"/>
      <c r="D428" s="146"/>
      <c r="E428" s="71"/>
      <c r="F428" s="147"/>
      <c r="G428" s="148" t="s">
        <v>123</v>
      </c>
      <c r="H428" s="154">
        <f>H416</f>
        <v>7360</v>
      </c>
      <c r="I428" s="150"/>
      <c r="J428" s="150"/>
      <c r="K428" s="150"/>
      <c r="L428" s="502"/>
    </row>
    <row r="429" spans="1:12" ht="27.75" customHeight="1" x14ac:dyDescent="0.25">
      <c r="A429" s="144"/>
      <c r="B429" s="145"/>
      <c r="C429" s="145"/>
      <c r="D429" s="146"/>
      <c r="E429" s="71"/>
      <c r="F429" s="147"/>
      <c r="G429" s="148" t="s">
        <v>124</v>
      </c>
      <c r="H429" s="154">
        <f>H417</f>
        <v>1918.8</v>
      </c>
      <c r="I429" s="150"/>
      <c r="J429" s="150"/>
      <c r="K429" s="150"/>
      <c r="L429" s="502"/>
    </row>
    <row r="430" spans="1:12" ht="27.75" customHeight="1" x14ac:dyDescent="0.25">
      <c r="A430" s="144"/>
      <c r="B430" s="145"/>
      <c r="C430" s="145"/>
      <c r="D430" s="146"/>
      <c r="E430" s="71"/>
      <c r="F430" s="147"/>
      <c r="G430" s="160" t="s">
        <v>125</v>
      </c>
      <c r="H430" s="207">
        <f>H418</f>
        <v>8160.9</v>
      </c>
      <c r="I430" s="150"/>
      <c r="J430" s="150"/>
      <c r="K430" s="150"/>
      <c r="L430" s="502"/>
    </row>
    <row r="431" spans="1:12" ht="33" customHeight="1" x14ac:dyDescent="0.25">
      <c r="A431" s="214"/>
      <c r="B431" s="503"/>
      <c r="C431" s="503"/>
      <c r="D431" s="503"/>
      <c r="E431" s="216" t="s">
        <v>201</v>
      </c>
      <c r="F431" s="216"/>
      <c r="G431" s="153" t="s">
        <v>134</v>
      </c>
      <c r="H431" s="154">
        <f>H432+H433+H434</f>
        <v>3103805.4000000004</v>
      </c>
      <c r="I431" s="202"/>
      <c r="J431" s="202"/>
      <c r="K431" s="202"/>
      <c r="L431" s="501"/>
    </row>
    <row r="432" spans="1:12" ht="19.5" customHeight="1" x14ac:dyDescent="0.25">
      <c r="A432" s="144"/>
      <c r="B432" s="145"/>
      <c r="C432" s="145"/>
      <c r="D432" s="145"/>
      <c r="E432" s="145"/>
      <c r="F432" s="145"/>
      <c r="G432" s="148" t="s">
        <v>123</v>
      </c>
      <c r="H432" s="154">
        <f>H436+H440</f>
        <v>1164604.3</v>
      </c>
      <c r="I432" s="150"/>
      <c r="J432" s="150"/>
      <c r="K432" s="150"/>
      <c r="L432" s="502"/>
    </row>
    <row r="433" spans="1:12" ht="19.5" customHeight="1" x14ac:dyDescent="0.25">
      <c r="A433" s="144"/>
      <c r="B433" s="145"/>
      <c r="C433" s="145"/>
      <c r="D433" s="145"/>
      <c r="E433" s="145"/>
      <c r="F433" s="145"/>
      <c r="G433" s="148" t="s">
        <v>124</v>
      </c>
      <c r="H433" s="154">
        <f>H437+H441</f>
        <v>769551.50000000012</v>
      </c>
      <c r="I433" s="150"/>
      <c r="J433" s="150"/>
      <c r="K433" s="150"/>
      <c r="L433" s="502"/>
    </row>
    <row r="434" spans="1:12" ht="19.5" customHeight="1" x14ac:dyDescent="0.25">
      <c r="A434" s="144"/>
      <c r="B434" s="145"/>
      <c r="C434" s="145"/>
      <c r="D434" s="145"/>
      <c r="E434" s="145"/>
      <c r="F434" s="145"/>
      <c r="G434" s="148" t="s">
        <v>125</v>
      </c>
      <c r="H434" s="154">
        <f>H438+H442</f>
        <v>1169649.6000000001</v>
      </c>
      <c r="I434" s="150"/>
      <c r="J434" s="150"/>
      <c r="K434" s="150"/>
      <c r="L434" s="502"/>
    </row>
    <row r="435" spans="1:12" ht="19.5" customHeight="1" x14ac:dyDescent="0.25">
      <c r="A435" s="144"/>
      <c r="B435" s="145"/>
      <c r="C435" s="145"/>
      <c r="D435" s="145"/>
      <c r="E435" s="201" t="s">
        <v>163</v>
      </c>
      <c r="F435" s="201"/>
      <c r="G435" s="153" t="s">
        <v>134</v>
      </c>
      <c r="H435" s="154">
        <f>H436+H437+H438</f>
        <v>3024957.8000000003</v>
      </c>
      <c r="I435" s="150"/>
      <c r="J435" s="150"/>
      <c r="K435" s="150"/>
      <c r="L435" s="502"/>
    </row>
    <row r="436" spans="1:12" ht="19.5" customHeight="1" x14ac:dyDescent="0.25">
      <c r="A436" s="144"/>
      <c r="B436" s="145"/>
      <c r="C436" s="145"/>
      <c r="D436" s="145"/>
      <c r="E436" s="146"/>
      <c r="F436" s="146"/>
      <c r="G436" s="148" t="s">
        <v>123</v>
      </c>
      <c r="H436" s="154">
        <f>H344+H387+H424</f>
        <v>1137822.5</v>
      </c>
      <c r="I436" s="150"/>
      <c r="J436" s="150"/>
      <c r="K436" s="150"/>
      <c r="L436" s="502"/>
    </row>
    <row r="437" spans="1:12" ht="19.5" customHeight="1" x14ac:dyDescent="0.25">
      <c r="A437" s="144"/>
      <c r="B437" s="145"/>
      <c r="C437" s="145"/>
      <c r="D437" s="145"/>
      <c r="E437" s="146"/>
      <c r="F437" s="146"/>
      <c r="G437" s="148" t="s">
        <v>124</v>
      </c>
      <c r="H437" s="154">
        <f>H345+H388+H425</f>
        <v>747181.60000000009</v>
      </c>
      <c r="I437" s="150"/>
      <c r="J437" s="150"/>
      <c r="K437" s="150"/>
      <c r="L437" s="502"/>
    </row>
    <row r="438" spans="1:12" ht="19.5" customHeight="1" x14ac:dyDescent="0.25">
      <c r="A438" s="144"/>
      <c r="B438" s="145"/>
      <c r="C438" s="145"/>
      <c r="D438" s="145"/>
      <c r="E438" s="146"/>
      <c r="F438" s="146"/>
      <c r="G438" s="148" t="s">
        <v>125</v>
      </c>
      <c r="H438" s="154">
        <f>H346+H389+H426</f>
        <v>1139953.7000000002</v>
      </c>
      <c r="I438" s="150"/>
      <c r="J438" s="150"/>
      <c r="K438" s="150"/>
      <c r="L438" s="502"/>
    </row>
    <row r="439" spans="1:12" ht="19.5" customHeight="1" x14ac:dyDescent="0.25">
      <c r="A439" s="144"/>
      <c r="B439" s="145"/>
      <c r="C439" s="145"/>
      <c r="D439" s="145"/>
      <c r="E439" s="201" t="s">
        <v>180</v>
      </c>
      <c r="F439" s="201"/>
      <c r="G439" s="153" t="s">
        <v>134</v>
      </c>
      <c r="H439" s="154">
        <f>H440+H441+H442</f>
        <v>78847.600000000006</v>
      </c>
      <c r="I439" s="150"/>
      <c r="J439" s="150"/>
      <c r="K439" s="150"/>
      <c r="L439" s="502"/>
    </row>
    <row r="440" spans="1:12" ht="19.5" customHeight="1" x14ac:dyDescent="0.25">
      <c r="A440" s="144"/>
      <c r="B440" s="145"/>
      <c r="C440" s="145"/>
      <c r="D440" s="145"/>
      <c r="E440" s="145"/>
      <c r="F440" s="145"/>
      <c r="G440" s="148" t="s">
        <v>123</v>
      </c>
      <c r="H440" s="154">
        <f>H348+H428</f>
        <v>26781.8</v>
      </c>
      <c r="I440" s="150"/>
      <c r="J440" s="150"/>
      <c r="K440" s="150"/>
      <c r="L440" s="502"/>
    </row>
    <row r="441" spans="1:12" ht="19.5" customHeight="1" x14ac:dyDescent="0.25">
      <c r="A441" s="144"/>
      <c r="B441" s="145"/>
      <c r="C441" s="145"/>
      <c r="D441" s="145"/>
      <c r="E441" s="145"/>
      <c r="F441" s="145"/>
      <c r="G441" s="148" t="s">
        <v>124</v>
      </c>
      <c r="H441" s="154">
        <f>H349+H429</f>
        <v>22369.899999999998</v>
      </c>
      <c r="I441" s="150"/>
      <c r="J441" s="150"/>
      <c r="K441" s="150"/>
      <c r="L441" s="502"/>
    </row>
    <row r="442" spans="1:12" ht="19.5" customHeight="1" x14ac:dyDescent="0.25">
      <c r="A442" s="155"/>
      <c r="B442" s="156"/>
      <c r="C442" s="156"/>
      <c r="D442" s="156"/>
      <c r="E442" s="156"/>
      <c r="F442" s="156"/>
      <c r="G442" s="160" t="s">
        <v>125</v>
      </c>
      <c r="H442" s="207">
        <f>H350+H430</f>
        <v>29695.9</v>
      </c>
      <c r="I442" s="161"/>
      <c r="J442" s="161"/>
      <c r="K442" s="161"/>
      <c r="L442" s="504"/>
    </row>
    <row r="443" spans="1:12" s="279" customFormat="1" ht="24.75" customHeight="1" x14ac:dyDescent="0.25">
      <c r="A443" s="505" t="s">
        <v>58</v>
      </c>
      <c r="B443" s="506"/>
      <c r="C443" s="506"/>
      <c r="D443" s="506"/>
      <c r="E443" s="506"/>
      <c r="F443" s="506"/>
      <c r="G443" s="506"/>
      <c r="H443" s="506"/>
      <c r="I443" s="506"/>
      <c r="J443" s="506"/>
      <c r="K443" s="506"/>
      <c r="L443" s="507"/>
    </row>
    <row r="444" spans="1:12" s="513" customFormat="1" ht="33.75" customHeight="1" x14ac:dyDescent="0.25">
      <c r="A444" s="508" t="s">
        <v>59</v>
      </c>
      <c r="B444" s="509"/>
      <c r="C444" s="509"/>
      <c r="D444" s="509"/>
      <c r="E444" s="509"/>
      <c r="F444" s="509"/>
      <c r="G444" s="509"/>
      <c r="H444" s="509"/>
      <c r="I444" s="510"/>
      <c r="J444" s="511"/>
      <c r="K444" s="511"/>
      <c r="L444" s="512"/>
    </row>
    <row r="445" spans="1:12" s="513" customFormat="1" ht="32.25" customHeight="1" x14ac:dyDescent="0.25">
      <c r="A445" s="285" t="s">
        <v>60</v>
      </c>
      <c r="B445" s="288" t="s">
        <v>61</v>
      </c>
      <c r="C445" s="288" t="s">
        <v>321</v>
      </c>
      <c r="D445" s="382" t="s">
        <v>131</v>
      </c>
      <c r="E445" s="288" t="s">
        <v>62</v>
      </c>
      <c r="F445" s="514"/>
      <c r="G445" s="68" t="s">
        <v>134</v>
      </c>
      <c r="H445" s="30">
        <f>H446+H447+H448</f>
        <v>662688.80000000005</v>
      </c>
      <c r="I445" s="366" t="s">
        <v>135</v>
      </c>
      <c r="J445" s="366"/>
      <c r="K445" s="366"/>
      <c r="L445" s="367"/>
    </row>
    <row r="446" spans="1:12" s="513" customFormat="1" ht="42.75" customHeight="1" x14ac:dyDescent="0.25">
      <c r="A446" s="291"/>
      <c r="B446" s="294"/>
      <c r="C446" s="294"/>
      <c r="D446" s="383"/>
      <c r="E446" s="294"/>
      <c r="F446" s="305"/>
      <c r="G446" s="71" t="s">
        <v>123</v>
      </c>
      <c r="H446" s="184">
        <f>H450+H454</f>
        <v>120192</v>
      </c>
      <c r="I446" s="72" t="s">
        <v>63</v>
      </c>
      <c r="J446" s="43">
        <f>H450+H454</f>
        <v>120192</v>
      </c>
      <c r="K446" s="43">
        <f>H451+H455</f>
        <v>242196.80000000002</v>
      </c>
      <c r="L446" s="43">
        <f>H452+H456</f>
        <v>300300</v>
      </c>
    </row>
    <row r="447" spans="1:12" s="513" customFormat="1" ht="52.7" customHeight="1" x14ac:dyDescent="0.25">
      <c r="A447" s="306"/>
      <c r="B447" s="294"/>
      <c r="C447" s="294"/>
      <c r="D447" s="307"/>
      <c r="E447" s="294"/>
      <c r="F447" s="305"/>
      <c r="G447" s="71" t="s">
        <v>124</v>
      </c>
      <c r="H447" s="184">
        <f>H451+H455</f>
        <v>242196.80000000002</v>
      </c>
      <c r="I447" s="72" t="s">
        <v>64</v>
      </c>
      <c r="J447" s="43">
        <f>H450</f>
        <v>100160</v>
      </c>
      <c r="K447" s="43">
        <f>H451</f>
        <v>238043.7</v>
      </c>
      <c r="L447" s="43">
        <f>H452</f>
        <v>300300</v>
      </c>
    </row>
    <row r="448" spans="1:12" s="513" customFormat="1" ht="33" customHeight="1" x14ac:dyDescent="0.25">
      <c r="A448" s="306"/>
      <c r="B448" s="294"/>
      <c r="C448" s="294"/>
      <c r="D448" s="307"/>
      <c r="E448" s="294"/>
      <c r="F448" s="307"/>
      <c r="G448" s="71" t="s">
        <v>125</v>
      </c>
      <c r="H448" s="184">
        <f>H452+H456</f>
        <v>300300</v>
      </c>
      <c r="I448" s="451" t="s">
        <v>137</v>
      </c>
      <c r="J448" s="451"/>
      <c r="K448" s="451"/>
      <c r="L448" s="452"/>
    </row>
    <row r="449" spans="1:12" s="513" customFormat="1" ht="45.75" customHeight="1" x14ac:dyDescent="0.25">
      <c r="A449" s="306"/>
      <c r="B449" s="307"/>
      <c r="C449" s="307"/>
      <c r="D449" s="307"/>
      <c r="E449" s="307"/>
      <c r="F449" s="305" t="s">
        <v>32</v>
      </c>
      <c r="G449" s="190" t="s">
        <v>134</v>
      </c>
      <c r="H449" s="184">
        <f>H450+H451+H452</f>
        <v>638503.69999999995</v>
      </c>
      <c r="I449" s="72" t="s">
        <v>65</v>
      </c>
      <c r="J449" s="52">
        <v>9200</v>
      </c>
      <c r="K449" s="52">
        <v>14200</v>
      </c>
      <c r="L449" s="52">
        <v>14200</v>
      </c>
    </row>
    <row r="450" spans="1:12" s="513" customFormat="1" ht="31.5" customHeight="1" x14ac:dyDescent="0.25">
      <c r="A450" s="306"/>
      <c r="B450" s="307"/>
      <c r="C450" s="307"/>
      <c r="D450" s="307"/>
      <c r="E450" s="307"/>
      <c r="F450" s="307"/>
      <c r="G450" s="71" t="s">
        <v>123</v>
      </c>
      <c r="H450" s="184">
        <v>100160</v>
      </c>
      <c r="I450" s="72" t="s">
        <v>66</v>
      </c>
      <c r="J450" s="52">
        <v>4100</v>
      </c>
      <c r="K450" s="52">
        <v>6300</v>
      </c>
      <c r="L450" s="52">
        <v>6300</v>
      </c>
    </row>
    <row r="451" spans="1:12" s="513" customFormat="1" ht="36.75" customHeight="1" x14ac:dyDescent="0.25">
      <c r="A451" s="306"/>
      <c r="B451" s="307"/>
      <c r="C451" s="307"/>
      <c r="D451" s="307"/>
      <c r="E451" s="307"/>
      <c r="F451" s="307"/>
      <c r="G451" s="71" t="s">
        <v>124</v>
      </c>
      <c r="H451" s="184">
        <v>238043.7</v>
      </c>
      <c r="I451" s="366" t="s">
        <v>140</v>
      </c>
      <c r="J451" s="366"/>
      <c r="K451" s="366"/>
      <c r="L451" s="367"/>
    </row>
    <row r="452" spans="1:12" s="513" customFormat="1" ht="32.25" customHeight="1" x14ac:dyDescent="0.25">
      <c r="A452" s="306"/>
      <c r="B452" s="307"/>
      <c r="C452" s="307"/>
      <c r="D452" s="307"/>
      <c r="E452" s="307"/>
      <c r="F452" s="307"/>
      <c r="G452" s="71" t="s">
        <v>125</v>
      </c>
      <c r="H452" s="184">
        <v>300300</v>
      </c>
      <c r="I452" s="72" t="s">
        <v>67</v>
      </c>
      <c r="J452" s="261">
        <f>J446/J449</f>
        <v>13.064347826086957</v>
      </c>
      <c r="K452" s="261">
        <f>K446/K449</f>
        <v>17.05611267605634</v>
      </c>
      <c r="L452" s="261">
        <f>L446/L449</f>
        <v>21.14788732394366</v>
      </c>
    </row>
    <row r="453" spans="1:12" s="513" customFormat="1" ht="45.75" customHeight="1" x14ac:dyDescent="0.25">
      <c r="A453" s="306"/>
      <c r="B453" s="307"/>
      <c r="C453" s="307"/>
      <c r="D453" s="307"/>
      <c r="E453" s="307"/>
      <c r="F453" s="305" t="s">
        <v>68</v>
      </c>
      <c r="G453" s="190" t="s">
        <v>134</v>
      </c>
      <c r="H453" s="184">
        <f>H454+H455+H456</f>
        <v>24185.1</v>
      </c>
      <c r="I453" s="72" t="s">
        <v>69</v>
      </c>
      <c r="J453" s="261">
        <f>J447/J449</f>
        <v>10.88695652173913</v>
      </c>
      <c r="K453" s="261">
        <f>K447/K449</f>
        <v>16.763640845070423</v>
      </c>
      <c r="L453" s="261">
        <f>L447/L449</f>
        <v>21.14788732394366</v>
      </c>
    </row>
    <row r="454" spans="1:12" s="513" customFormat="1" ht="30.75" customHeight="1" x14ac:dyDescent="0.25">
      <c r="A454" s="306"/>
      <c r="B454" s="307"/>
      <c r="C454" s="307"/>
      <c r="D454" s="307"/>
      <c r="E454" s="307"/>
      <c r="F454" s="307"/>
      <c r="G454" s="71" t="s">
        <v>123</v>
      </c>
      <c r="H454" s="184">
        <v>20032</v>
      </c>
      <c r="I454" s="366" t="s">
        <v>142</v>
      </c>
      <c r="J454" s="366"/>
      <c r="K454" s="366"/>
      <c r="L454" s="367"/>
    </row>
    <row r="455" spans="1:12" s="513" customFormat="1" ht="62.25" customHeight="1" x14ac:dyDescent="0.25">
      <c r="A455" s="306"/>
      <c r="B455" s="307"/>
      <c r="C455" s="294"/>
      <c r="D455" s="307"/>
      <c r="E455" s="307"/>
      <c r="F455" s="307"/>
      <c r="G455" s="71" t="s">
        <v>124</v>
      </c>
      <c r="H455" s="184">
        <v>4153.1000000000004</v>
      </c>
      <c r="I455" s="303" t="s">
        <v>70</v>
      </c>
      <c r="J455" s="433">
        <v>100</v>
      </c>
      <c r="K455" s="433">
        <v>154.30000000000001</v>
      </c>
      <c r="L455" s="433">
        <v>62</v>
      </c>
    </row>
    <row r="456" spans="1:12" s="513" customFormat="1" ht="30.95" customHeight="1" x14ac:dyDescent="0.25">
      <c r="A456" s="306"/>
      <c r="B456" s="307"/>
      <c r="C456" s="429"/>
      <c r="D456" s="314"/>
      <c r="E456" s="314"/>
      <c r="F456" s="314"/>
      <c r="G456" s="158" t="s">
        <v>125</v>
      </c>
      <c r="H456" s="199">
        <v>0</v>
      </c>
      <c r="I456" s="432" t="s">
        <v>71</v>
      </c>
      <c r="J456" s="60">
        <v>100</v>
      </c>
      <c r="K456" s="60">
        <v>153.69999999999999</v>
      </c>
      <c r="L456" s="60">
        <v>69.8</v>
      </c>
    </row>
    <row r="457" spans="1:12" s="513" customFormat="1" ht="30" customHeight="1" x14ac:dyDescent="0.25">
      <c r="A457" s="306"/>
      <c r="B457" s="307"/>
      <c r="C457" s="294" t="s">
        <v>72</v>
      </c>
      <c r="D457" s="293" t="s">
        <v>131</v>
      </c>
      <c r="E457" s="37" t="s">
        <v>73</v>
      </c>
      <c r="F457" s="169" t="s">
        <v>151</v>
      </c>
      <c r="G457" s="317" t="s">
        <v>134</v>
      </c>
      <c r="H457" s="184">
        <f>H458+H459+H460</f>
        <v>3928.8999999999996</v>
      </c>
      <c r="I457" s="366" t="s">
        <v>135</v>
      </c>
      <c r="J457" s="366"/>
      <c r="K457" s="366"/>
      <c r="L457" s="367"/>
    </row>
    <row r="458" spans="1:12" s="513" customFormat="1" ht="39.75" customHeight="1" x14ac:dyDescent="0.25">
      <c r="A458" s="306"/>
      <c r="B458" s="307"/>
      <c r="C458" s="294"/>
      <c r="D458" s="293"/>
      <c r="E458" s="37"/>
      <c r="F458" s="169"/>
      <c r="G458" s="39" t="s">
        <v>123</v>
      </c>
      <c r="H458" s="184">
        <f>J458</f>
        <v>1263.8</v>
      </c>
      <c r="I458" s="72" t="s">
        <v>63</v>
      </c>
      <c r="J458" s="43">
        <v>1263.8</v>
      </c>
      <c r="K458" s="43">
        <v>1263.8</v>
      </c>
      <c r="L458" s="43">
        <v>1401.3</v>
      </c>
    </row>
    <row r="459" spans="1:12" s="513" customFormat="1" ht="26.25" customHeight="1" x14ac:dyDescent="0.25">
      <c r="A459" s="306"/>
      <c r="B459" s="307"/>
      <c r="C459" s="294"/>
      <c r="D459" s="293"/>
      <c r="E459" s="37"/>
      <c r="F459" s="169"/>
      <c r="G459" s="39" t="s">
        <v>124</v>
      </c>
      <c r="H459" s="184">
        <v>1263.8</v>
      </c>
      <c r="I459" s="451" t="s">
        <v>137</v>
      </c>
      <c r="J459" s="451"/>
      <c r="K459" s="451"/>
      <c r="L459" s="452"/>
    </row>
    <row r="460" spans="1:12" s="513" customFormat="1" ht="36" customHeight="1" x14ac:dyDescent="0.25">
      <c r="A460" s="306"/>
      <c r="B460" s="307"/>
      <c r="C460" s="294"/>
      <c r="D460" s="293"/>
      <c r="E460" s="37"/>
      <c r="F460" s="169"/>
      <c r="G460" s="39" t="s">
        <v>125</v>
      </c>
      <c r="H460" s="184">
        <f>L458</f>
        <v>1401.3</v>
      </c>
      <c r="I460" s="72" t="s">
        <v>65</v>
      </c>
      <c r="J460" s="52">
        <v>80</v>
      </c>
      <c r="K460" s="52">
        <v>80</v>
      </c>
      <c r="L460" s="52">
        <v>88</v>
      </c>
    </row>
    <row r="461" spans="1:12" s="513" customFormat="1" ht="29.25" customHeight="1" x14ac:dyDescent="0.25">
      <c r="A461" s="306"/>
      <c r="B461" s="307"/>
      <c r="C461" s="294"/>
      <c r="D461" s="293"/>
      <c r="E461" s="37"/>
      <c r="F461" s="169"/>
      <c r="G461" s="62"/>
      <c r="H461" s="61"/>
      <c r="I461" s="72" t="s">
        <v>66</v>
      </c>
      <c r="J461" s="52">
        <v>45</v>
      </c>
      <c r="K461" s="52">
        <v>45</v>
      </c>
      <c r="L461" s="52">
        <v>49</v>
      </c>
    </row>
    <row r="462" spans="1:12" s="513" customFormat="1" ht="24" customHeight="1" x14ac:dyDescent="0.25">
      <c r="A462" s="306"/>
      <c r="B462" s="307"/>
      <c r="C462" s="294"/>
      <c r="D462" s="293"/>
      <c r="E462" s="37"/>
      <c r="F462" s="169"/>
      <c r="G462" s="62"/>
      <c r="H462" s="61"/>
      <c r="I462" s="366" t="s">
        <v>140</v>
      </c>
      <c r="J462" s="366"/>
      <c r="K462" s="366"/>
      <c r="L462" s="367"/>
    </row>
    <row r="463" spans="1:12" s="513" customFormat="1" ht="39.75" customHeight="1" x14ac:dyDescent="0.25">
      <c r="A463" s="306"/>
      <c r="B463" s="307"/>
      <c r="C463" s="294"/>
      <c r="D463" s="293"/>
      <c r="E463" s="37"/>
      <c r="F463" s="169"/>
      <c r="G463" s="62"/>
      <c r="H463" s="61"/>
      <c r="I463" s="72" t="s">
        <v>67</v>
      </c>
      <c r="J463" s="261">
        <f>J458/J460</f>
        <v>15.797499999999999</v>
      </c>
      <c r="K463" s="261">
        <f>K458/K460</f>
        <v>15.797499999999999</v>
      </c>
      <c r="L463" s="261">
        <f>L458/L460</f>
        <v>15.923863636363636</v>
      </c>
    </row>
    <row r="464" spans="1:12" s="513" customFormat="1" ht="24" customHeight="1" x14ac:dyDescent="0.25">
      <c r="A464" s="306"/>
      <c r="B464" s="307"/>
      <c r="C464" s="294"/>
      <c r="D464" s="293"/>
      <c r="E464" s="37"/>
      <c r="F464" s="169"/>
      <c r="G464" s="62"/>
      <c r="H464" s="61"/>
      <c r="I464" s="366" t="s">
        <v>142</v>
      </c>
      <c r="J464" s="366"/>
      <c r="K464" s="366"/>
      <c r="L464" s="367"/>
    </row>
    <row r="465" spans="1:12" s="513" customFormat="1" ht="57.75" customHeight="1" x14ac:dyDescent="0.25">
      <c r="A465" s="306"/>
      <c r="B465" s="307"/>
      <c r="C465" s="294"/>
      <c r="D465" s="293"/>
      <c r="E465" s="37"/>
      <c r="F465" s="169"/>
      <c r="G465" s="62"/>
      <c r="H465" s="61"/>
      <c r="I465" s="72" t="s">
        <v>70</v>
      </c>
      <c r="J465" s="60">
        <v>100</v>
      </c>
      <c r="K465" s="60">
        <v>100</v>
      </c>
      <c r="L465" s="60">
        <v>110</v>
      </c>
    </row>
    <row r="466" spans="1:12" s="513" customFormat="1" ht="24" customHeight="1" x14ac:dyDescent="0.25">
      <c r="A466" s="306"/>
      <c r="B466" s="307"/>
      <c r="C466" s="294"/>
      <c r="D466" s="293"/>
      <c r="E466" s="37"/>
      <c r="F466" s="169"/>
      <c r="G466" s="62"/>
      <c r="H466" s="61"/>
      <c r="I466" s="515" t="s">
        <v>74</v>
      </c>
      <c r="J466" s="433">
        <v>100</v>
      </c>
      <c r="K466" s="433">
        <v>100</v>
      </c>
      <c r="L466" s="433">
        <v>108.9</v>
      </c>
    </row>
    <row r="467" spans="1:12" s="513" customFormat="1" ht="30" customHeight="1" x14ac:dyDescent="0.25">
      <c r="A467" s="306"/>
      <c r="B467" s="307"/>
      <c r="C467" s="25" t="s">
        <v>322</v>
      </c>
      <c r="D467" s="371" t="s">
        <v>131</v>
      </c>
      <c r="E467" s="25" t="s">
        <v>75</v>
      </c>
      <c r="F467" s="182" t="s">
        <v>151</v>
      </c>
      <c r="G467" s="68" t="s">
        <v>134</v>
      </c>
      <c r="H467" s="30">
        <f>H468+H469+H470</f>
        <v>15941.9</v>
      </c>
      <c r="I467" s="366" t="s">
        <v>135</v>
      </c>
      <c r="J467" s="366"/>
      <c r="K467" s="366"/>
      <c r="L467" s="367"/>
    </row>
    <row r="468" spans="1:12" s="513" customFormat="1" ht="47.25" customHeight="1" x14ac:dyDescent="0.25">
      <c r="A468" s="306"/>
      <c r="B468" s="307"/>
      <c r="C468" s="35"/>
      <c r="D468" s="369"/>
      <c r="E468" s="35"/>
      <c r="F468" s="130"/>
      <c r="G468" s="71" t="s">
        <v>123</v>
      </c>
      <c r="H468" s="184">
        <v>8228.2999999999993</v>
      </c>
      <c r="I468" s="72" t="s">
        <v>63</v>
      </c>
      <c r="J468" s="43">
        <v>8228.2999999999993</v>
      </c>
      <c r="K468" s="43">
        <v>7713.6</v>
      </c>
      <c r="L468" s="43"/>
    </row>
    <row r="469" spans="1:12" s="513" customFormat="1" ht="19.5" customHeight="1" x14ac:dyDescent="0.25">
      <c r="A469" s="306"/>
      <c r="B469" s="307"/>
      <c r="C469" s="35"/>
      <c r="D469" s="369"/>
      <c r="E469" s="35"/>
      <c r="F469" s="130"/>
      <c r="G469" s="71" t="s">
        <v>124</v>
      </c>
      <c r="H469" s="184">
        <v>7713.6</v>
      </c>
      <c r="I469" s="366" t="s">
        <v>137</v>
      </c>
      <c r="J469" s="366"/>
      <c r="K469" s="366"/>
      <c r="L469" s="367"/>
    </row>
    <row r="470" spans="1:12" s="513" customFormat="1" ht="45" customHeight="1" x14ac:dyDescent="0.25">
      <c r="A470" s="306"/>
      <c r="B470" s="307"/>
      <c r="C470" s="35"/>
      <c r="D470" s="369"/>
      <c r="E470" s="35"/>
      <c r="F470" s="130"/>
      <c r="G470" s="71"/>
      <c r="H470" s="184"/>
      <c r="I470" s="72" t="s">
        <v>65</v>
      </c>
      <c r="J470" s="52">
        <v>695</v>
      </c>
      <c r="K470" s="52">
        <v>395</v>
      </c>
      <c r="L470" s="52"/>
    </row>
    <row r="471" spans="1:12" s="513" customFormat="1" ht="27.2" customHeight="1" x14ac:dyDescent="0.25">
      <c r="A471" s="306"/>
      <c r="B471" s="307"/>
      <c r="C471" s="130"/>
      <c r="D471" s="307"/>
      <c r="E471" s="130"/>
      <c r="F471" s="130"/>
      <c r="G471" s="73"/>
      <c r="H471" s="61"/>
      <c r="I471" s="432" t="s">
        <v>66</v>
      </c>
      <c r="J471" s="52">
        <v>340</v>
      </c>
      <c r="K471" s="52">
        <v>257</v>
      </c>
      <c r="L471" s="52"/>
    </row>
    <row r="472" spans="1:12" s="513" customFormat="1" ht="19.5" customHeight="1" x14ac:dyDescent="0.25">
      <c r="A472" s="306"/>
      <c r="B472" s="307"/>
      <c r="C472" s="130"/>
      <c r="D472" s="307"/>
      <c r="E472" s="130"/>
      <c r="F472" s="130"/>
      <c r="G472" s="73"/>
      <c r="H472" s="61"/>
      <c r="I472" s="366" t="s">
        <v>140</v>
      </c>
      <c r="J472" s="366"/>
      <c r="K472" s="366"/>
      <c r="L472" s="367"/>
    </row>
    <row r="473" spans="1:12" s="513" customFormat="1" ht="45.75" customHeight="1" x14ac:dyDescent="0.25">
      <c r="A473" s="306"/>
      <c r="B473" s="307"/>
      <c r="C473" s="130"/>
      <c r="D473" s="307"/>
      <c r="E473" s="130"/>
      <c r="F473" s="130"/>
      <c r="G473" s="217"/>
      <c r="H473" s="130"/>
      <c r="I473" s="72" t="s">
        <v>67</v>
      </c>
      <c r="J473" s="261">
        <f>(J468/J470)</f>
        <v>11.839280575539567</v>
      </c>
      <c r="K473" s="261">
        <f>(K468/K470)</f>
        <v>19.528101265822787</v>
      </c>
      <c r="L473" s="261"/>
    </row>
    <row r="474" spans="1:12" s="513" customFormat="1" ht="18.75" customHeight="1" x14ac:dyDescent="0.25">
      <c r="A474" s="306"/>
      <c r="B474" s="307"/>
      <c r="C474" s="130"/>
      <c r="D474" s="307"/>
      <c r="E474" s="130"/>
      <c r="F474" s="130"/>
      <c r="G474" s="217"/>
      <c r="H474" s="130"/>
      <c r="I474" s="366" t="s">
        <v>142</v>
      </c>
      <c r="J474" s="366"/>
      <c r="K474" s="366"/>
      <c r="L474" s="367"/>
    </row>
    <row r="475" spans="1:12" s="513" customFormat="1" ht="52.7" customHeight="1" x14ac:dyDescent="0.25">
      <c r="A475" s="306"/>
      <c r="B475" s="307"/>
      <c r="C475" s="130"/>
      <c r="D475" s="307"/>
      <c r="E475" s="130"/>
      <c r="F475" s="130"/>
      <c r="G475" s="217"/>
      <c r="H475" s="130"/>
      <c r="I475" s="72" t="s">
        <v>70</v>
      </c>
      <c r="J475" s="60">
        <v>100</v>
      </c>
      <c r="K475" s="60">
        <v>56.8</v>
      </c>
      <c r="L475" s="60"/>
    </row>
    <row r="476" spans="1:12" s="513" customFormat="1" ht="27.75" customHeight="1" x14ac:dyDescent="0.25">
      <c r="A476" s="306"/>
      <c r="B476" s="307"/>
      <c r="C476" s="131"/>
      <c r="D476" s="314"/>
      <c r="E476" s="131"/>
      <c r="F476" s="131"/>
      <c r="G476" s="516"/>
      <c r="H476" s="131"/>
      <c r="I476" s="432" t="s">
        <v>74</v>
      </c>
      <c r="J476" s="60">
        <v>100</v>
      </c>
      <c r="K476" s="60">
        <v>75.599999999999994</v>
      </c>
      <c r="L476" s="60"/>
    </row>
    <row r="477" spans="1:12" s="513" customFormat="1" ht="30" customHeight="1" x14ac:dyDescent="0.25">
      <c r="A477" s="306"/>
      <c r="B477" s="307"/>
      <c r="C477" s="35" t="s">
        <v>76</v>
      </c>
      <c r="D477" s="293" t="s">
        <v>131</v>
      </c>
      <c r="E477" s="34" t="s">
        <v>77</v>
      </c>
      <c r="F477" s="169" t="s">
        <v>151</v>
      </c>
      <c r="G477" s="317" t="s">
        <v>134</v>
      </c>
      <c r="H477" s="184">
        <f>H478+H479+H480</f>
        <v>6353.7</v>
      </c>
      <c r="I477" s="366" t="s">
        <v>135</v>
      </c>
      <c r="J477" s="366"/>
      <c r="K477" s="366"/>
      <c r="L477" s="367"/>
    </row>
    <row r="478" spans="1:12" s="513" customFormat="1" ht="47.25" customHeight="1" x14ac:dyDescent="0.25">
      <c r="A478" s="306"/>
      <c r="B478" s="307"/>
      <c r="C478" s="35"/>
      <c r="D478" s="293"/>
      <c r="E478" s="34"/>
      <c r="F478" s="169"/>
      <c r="G478" s="39" t="s">
        <v>123</v>
      </c>
      <c r="H478" s="184">
        <v>1012.5</v>
      </c>
      <c r="I478" s="72" t="s">
        <v>78</v>
      </c>
      <c r="J478" s="43">
        <v>1012.5</v>
      </c>
      <c r="K478" s="43">
        <v>1066.2</v>
      </c>
      <c r="L478" s="43">
        <f>H480</f>
        <v>4275</v>
      </c>
    </row>
    <row r="479" spans="1:12" s="513" customFormat="1" ht="19.5" customHeight="1" x14ac:dyDescent="0.25">
      <c r="A479" s="306"/>
      <c r="B479" s="307"/>
      <c r="C479" s="35"/>
      <c r="D479" s="293"/>
      <c r="E479" s="34"/>
      <c r="F479" s="169"/>
      <c r="G479" s="39" t="s">
        <v>124</v>
      </c>
      <c r="H479" s="184">
        <v>1066.2</v>
      </c>
      <c r="I479" s="366" t="s">
        <v>137</v>
      </c>
      <c r="J479" s="366"/>
      <c r="K479" s="366"/>
      <c r="L479" s="367"/>
    </row>
    <row r="480" spans="1:12" s="513" customFormat="1" ht="40.5" customHeight="1" x14ac:dyDescent="0.25">
      <c r="A480" s="306"/>
      <c r="B480" s="307"/>
      <c r="C480" s="35"/>
      <c r="D480" s="293"/>
      <c r="E480" s="34"/>
      <c r="F480" s="169"/>
      <c r="G480" s="39" t="s">
        <v>125</v>
      </c>
      <c r="H480" s="184">
        <v>4275</v>
      </c>
      <c r="I480" s="72" t="s">
        <v>79</v>
      </c>
      <c r="J480" s="52">
        <v>15</v>
      </c>
      <c r="K480" s="52">
        <v>15</v>
      </c>
      <c r="L480" s="52">
        <v>50</v>
      </c>
    </row>
    <row r="481" spans="1:12" s="513" customFormat="1" ht="27.2" customHeight="1" x14ac:dyDescent="0.25">
      <c r="A481" s="306"/>
      <c r="B481" s="307"/>
      <c r="C481" s="35"/>
      <c r="D481" s="293"/>
      <c r="E481" s="34"/>
      <c r="F481" s="169"/>
      <c r="G481" s="62"/>
      <c r="H481" s="61"/>
      <c r="I481" s="432" t="s">
        <v>66</v>
      </c>
      <c r="J481" s="52">
        <v>8</v>
      </c>
      <c r="K481" s="52">
        <v>8</v>
      </c>
      <c r="L481" s="52">
        <v>28</v>
      </c>
    </row>
    <row r="482" spans="1:12" s="513" customFormat="1" ht="19.5" customHeight="1" x14ac:dyDescent="0.25">
      <c r="A482" s="306"/>
      <c r="B482" s="307"/>
      <c r="C482" s="35"/>
      <c r="D482" s="293"/>
      <c r="E482" s="34"/>
      <c r="F482" s="169"/>
      <c r="G482" s="62"/>
      <c r="H482" s="61"/>
      <c r="I482" s="366" t="s">
        <v>140</v>
      </c>
      <c r="J482" s="366"/>
      <c r="K482" s="366"/>
      <c r="L482" s="367"/>
    </row>
    <row r="483" spans="1:12" s="513" customFormat="1" ht="45.75" customHeight="1" x14ac:dyDescent="0.25">
      <c r="A483" s="306"/>
      <c r="B483" s="307"/>
      <c r="C483" s="130"/>
      <c r="D483" s="306"/>
      <c r="E483" s="76"/>
      <c r="F483" s="517"/>
      <c r="G483" s="517"/>
      <c r="H483" s="130"/>
      <c r="I483" s="72" t="s">
        <v>80</v>
      </c>
      <c r="J483" s="261">
        <f>(J478/J480)</f>
        <v>67.5</v>
      </c>
      <c r="K483" s="261">
        <f>(K478/K480)</f>
        <v>71.08</v>
      </c>
      <c r="L483" s="261">
        <f>(L478/L480)</f>
        <v>85.5</v>
      </c>
    </row>
    <row r="484" spans="1:12" s="513" customFormat="1" ht="18.75" customHeight="1" x14ac:dyDescent="0.25">
      <c r="A484" s="306"/>
      <c r="B484" s="307"/>
      <c r="C484" s="130"/>
      <c r="D484" s="306"/>
      <c r="E484" s="76"/>
      <c r="F484" s="517"/>
      <c r="G484" s="517"/>
      <c r="H484" s="130"/>
      <c r="I484" s="366" t="s">
        <v>142</v>
      </c>
      <c r="J484" s="366"/>
      <c r="K484" s="366"/>
      <c r="L484" s="367"/>
    </row>
    <row r="485" spans="1:12" s="513" customFormat="1" ht="52.7" customHeight="1" x14ac:dyDescent="0.25">
      <c r="A485" s="306"/>
      <c r="B485" s="307"/>
      <c r="C485" s="130"/>
      <c r="D485" s="306"/>
      <c r="E485" s="76"/>
      <c r="F485" s="517"/>
      <c r="G485" s="517"/>
      <c r="H485" s="130"/>
      <c r="I485" s="72" t="s">
        <v>81</v>
      </c>
      <c r="J485" s="60">
        <v>100</v>
      </c>
      <c r="K485" s="60">
        <v>100</v>
      </c>
      <c r="L485" s="60">
        <v>100</v>
      </c>
    </row>
    <row r="486" spans="1:12" s="513" customFormat="1" ht="27.75" customHeight="1" x14ac:dyDescent="0.25">
      <c r="A486" s="313"/>
      <c r="B486" s="314"/>
      <c r="C486" s="131"/>
      <c r="D486" s="313"/>
      <c r="E486" s="518"/>
      <c r="F486" s="519"/>
      <c r="G486" s="519"/>
      <c r="H486" s="131"/>
      <c r="I486" s="432" t="s">
        <v>74</v>
      </c>
      <c r="J486" s="60">
        <v>100</v>
      </c>
      <c r="K486" s="60">
        <v>100</v>
      </c>
      <c r="L486" s="60">
        <v>100</v>
      </c>
    </row>
    <row r="487" spans="1:12" s="513" customFormat="1" ht="31.5" customHeight="1" x14ac:dyDescent="0.25">
      <c r="A487" s="62"/>
      <c r="B487" s="520"/>
      <c r="C487" s="521"/>
      <c r="D487" s="412"/>
      <c r="E487" s="139" t="s">
        <v>162</v>
      </c>
      <c r="F487" s="139"/>
      <c r="G487" s="140" t="s">
        <v>134</v>
      </c>
      <c r="H487" s="141">
        <f>H488+H489+H490</f>
        <v>688913.3</v>
      </c>
      <c r="I487" s="522"/>
      <c r="J487" s="522"/>
      <c r="K487" s="522"/>
      <c r="L487" s="523"/>
    </row>
    <row r="488" spans="1:12" s="513" customFormat="1" ht="31.5" customHeight="1" x14ac:dyDescent="0.25">
      <c r="A488" s="62"/>
      <c r="B488" s="524"/>
      <c r="C488" s="358"/>
      <c r="D488" s="300"/>
      <c r="E488" s="525"/>
      <c r="F488" s="300"/>
      <c r="G488" s="148" t="s">
        <v>123</v>
      </c>
      <c r="H488" s="154">
        <f>H492+H496</f>
        <v>130696.6</v>
      </c>
      <c r="I488" s="526"/>
      <c r="J488" s="127"/>
      <c r="K488" s="127"/>
      <c r="L488" s="128"/>
    </row>
    <row r="489" spans="1:12" s="513" customFormat="1" ht="31.5" customHeight="1" x14ac:dyDescent="0.25">
      <c r="A489" s="62"/>
      <c r="B489" s="524"/>
      <c r="C489" s="358"/>
      <c r="D489" s="300"/>
      <c r="E489" s="525"/>
      <c r="F489" s="300"/>
      <c r="G489" s="148" t="s">
        <v>124</v>
      </c>
      <c r="H489" s="154">
        <f>H493+H497</f>
        <v>252240.40000000002</v>
      </c>
      <c r="I489" s="526"/>
      <c r="J489" s="127"/>
      <c r="K489" s="127"/>
      <c r="L489" s="128"/>
    </row>
    <row r="490" spans="1:12" s="513" customFormat="1" ht="31.5" customHeight="1" x14ac:dyDescent="0.25">
      <c r="A490" s="62"/>
      <c r="B490" s="524"/>
      <c r="C490" s="358"/>
      <c r="D490" s="300"/>
      <c r="E490" s="525"/>
      <c r="F490" s="309"/>
      <c r="G490" s="148" t="s">
        <v>125</v>
      </c>
      <c r="H490" s="154">
        <f>H494+H498</f>
        <v>305976.3</v>
      </c>
      <c r="I490" s="526"/>
      <c r="J490" s="127"/>
      <c r="K490" s="127"/>
      <c r="L490" s="128"/>
    </row>
    <row r="491" spans="1:12" s="513" customFormat="1" ht="31.5" customHeight="1" x14ac:dyDescent="0.25">
      <c r="A491" s="62"/>
      <c r="B491" s="524"/>
      <c r="C491" s="358"/>
      <c r="D491" s="300"/>
      <c r="E491" s="439" t="s">
        <v>163</v>
      </c>
      <c r="F491" s="439"/>
      <c r="G491" s="153" t="s">
        <v>134</v>
      </c>
      <c r="H491" s="154">
        <f>H492+H493+H494</f>
        <v>664728.19999999995</v>
      </c>
      <c r="I491" s="526"/>
      <c r="J491" s="127"/>
      <c r="K491" s="127"/>
      <c r="L491" s="128"/>
    </row>
    <row r="492" spans="1:12" s="513" customFormat="1" ht="31.5" customHeight="1" x14ac:dyDescent="0.25">
      <c r="A492" s="62"/>
      <c r="B492" s="524"/>
      <c r="C492" s="358"/>
      <c r="D492" s="300"/>
      <c r="E492" s="226"/>
      <c r="F492" s="527"/>
      <c r="G492" s="148" t="s">
        <v>123</v>
      </c>
      <c r="H492" s="154">
        <f>H450+H458+H468+H478</f>
        <v>110664.6</v>
      </c>
      <c r="I492" s="526"/>
      <c r="J492" s="127"/>
      <c r="K492" s="127"/>
      <c r="L492" s="128"/>
    </row>
    <row r="493" spans="1:12" s="513" customFormat="1" ht="31.5" customHeight="1" x14ac:dyDescent="0.25">
      <c r="A493" s="62"/>
      <c r="B493" s="524"/>
      <c r="C493" s="358"/>
      <c r="D493" s="300"/>
      <c r="E493" s="226"/>
      <c r="F493" s="527"/>
      <c r="G493" s="148" t="s">
        <v>124</v>
      </c>
      <c r="H493" s="154">
        <f>H451+H459+H469+H479</f>
        <v>248087.30000000002</v>
      </c>
      <c r="I493" s="526"/>
      <c r="J493" s="127"/>
      <c r="K493" s="127"/>
      <c r="L493" s="128"/>
    </row>
    <row r="494" spans="1:12" s="513" customFormat="1" ht="31.5" customHeight="1" x14ac:dyDescent="0.25">
      <c r="A494" s="62"/>
      <c r="B494" s="524"/>
      <c r="C494" s="358"/>
      <c r="D494" s="300"/>
      <c r="E494" s="226"/>
      <c r="F494" s="527"/>
      <c r="G494" s="148" t="s">
        <v>125</v>
      </c>
      <c r="H494" s="154">
        <f>H452+H460+H470+H480</f>
        <v>305976.3</v>
      </c>
      <c r="I494" s="526"/>
      <c r="J494" s="127"/>
      <c r="K494" s="127"/>
      <c r="L494" s="128"/>
    </row>
    <row r="495" spans="1:12" s="513" customFormat="1" ht="31.5" customHeight="1" x14ac:dyDescent="0.25">
      <c r="A495" s="62"/>
      <c r="B495" s="524"/>
      <c r="C495" s="358"/>
      <c r="D495" s="300"/>
      <c r="E495" s="439" t="s">
        <v>68</v>
      </c>
      <c r="F495" s="439"/>
      <c r="G495" s="153" t="s">
        <v>134</v>
      </c>
      <c r="H495" s="154">
        <f>H496+H497+H498</f>
        <v>24185.1</v>
      </c>
      <c r="I495" s="526"/>
      <c r="J495" s="127"/>
      <c r="K495" s="127"/>
      <c r="L495" s="128"/>
    </row>
    <row r="496" spans="1:12" s="513" customFormat="1" ht="31.5" customHeight="1" x14ac:dyDescent="0.25">
      <c r="A496" s="62"/>
      <c r="B496" s="524"/>
      <c r="C496" s="358"/>
      <c r="D496" s="300"/>
      <c r="E496" s="226"/>
      <c r="F496" s="527"/>
      <c r="G496" s="148" t="s">
        <v>123</v>
      </c>
      <c r="H496" s="154">
        <f>H454</f>
        <v>20032</v>
      </c>
      <c r="I496" s="526"/>
      <c r="J496" s="127"/>
      <c r="K496" s="127"/>
      <c r="L496" s="128"/>
    </row>
    <row r="497" spans="1:12" s="513" customFormat="1" ht="31.5" customHeight="1" x14ac:dyDescent="0.25">
      <c r="A497" s="62"/>
      <c r="B497" s="524"/>
      <c r="C497" s="358"/>
      <c r="D497" s="300"/>
      <c r="E497" s="525"/>
      <c r="F497" s="309"/>
      <c r="G497" s="148" t="s">
        <v>124</v>
      </c>
      <c r="H497" s="154">
        <f>H455</f>
        <v>4153.1000000000004</v>
      </c>
      <c r="I497" s="526"/>
      <c r="J497" s="127"/>
      <c r="K497" s="127"/>
      <c r="L497" s="128"/>
    </row>
    <row r="498" spans="1:12" s="513" customFormat="1" ht="31.5" customHeight="1" x14ac:dyDescent="0.25">
      <c r="A498" s="172"/>
      <c r="B498" s="528"/>
      <c r="C498" s="421"/>
      <c r="D498" s="445"/>
      <c r="E498" s="529"/>
      <c r="F498" s="312"/>
      <c r="G498" s="160" t="s">
        <v>125</v>
      </c>
      <c r="H498" s="207">
        <f>H456</f>
        <v>0</v>
      </c>
      <c r="I498" s="530"/>
      <c r="J498" s="78"/>
      <c r="K498" s="78"/>
      <c r="L498" s="79"/>
    </row>
    <row r="499" spans="1:12" s="513" customFormat="1" ht="23.25" customHeight="1" x14ac:dyDescent="0.25">
      <c r="A499" s="531" t="s">
        <v>82</v>
      </c>
      <c r="B499" s="532"/>
      <c r="C499" s="532"/>
      <c r="D499" s="532"/>
      <c r="E499" s="532"/>
      <c r="F499" s="533"/>
      <c r="G499" s="532"/>
      <c r="H499" s="532"/>
      <c r="I499" s="533"/>
      <c r="J499" s="533"/>
      <c r="K499" s="533"/>
      <c r="L499" s="534"/>
    </row>
    <row r="500" spans="1:12" s="513" customFormat="1" ht="27.75" customHeight="1" x14ac:dyDescent="0.25">
      <c r="A500" s="287"/>
      <c r="B500" s="286" t="s">
        <v>83</v>
      </c>
      <c r="C500" s="285" t="s">
        <v>84</v>
      </c>
      <c r="D500" s="289" t="s">
        <v>131</v>
      </c>
      <c r="E500" s="285" t="s">
        <v>85</v>
      </c>
      <c r="F500" s="412" t="s">
        <v>151</v>
      </c>
      <c r="G500" s="29" t="s">
        <v>134</v>
      </c>
      <c r="H500" s="30">
        <f>H501+H502+H503</f>
        <v>400</v>
      </c>
      <c r="I500" s="366" t="s">
        <v>135</v>
      </c>
      <c r="J500" s="366"/>
      <c r="K500" s="366"/>
      <c r="L500" s="367"/>
    </row>
    <row r="501" spans="1:12" s="513" customFormat="1" ht="23.25" customHeight="1" x14ac:dyDescent="0.25">
      <c r="A501" s="293"/>
      <c r="B501" s="292"/>
      <c r="C501" s="291"/>
      <c r="D501" s="295"/>
      <c r="E501" s="291"/>
      <c r="F501" s="300"/>
      <c r="G501" s="39" t="s">
        <v>123</v>
      </c>
      <c r="H501" s="184">
        <v>200</v>
      </c>
      <c r="I501" s="72" t="s">
        <v>147</v>
      </c>
      <c r="J501" s="330">
        <f>H501</f>
        <v>200</v>
      </c>
      <c r="K501" s="331">
        <f>H502</f>
        <v>0</v>
      </c>
      <c r="L501" s="331">
        <f>H503</f>
        <v>200</v>
      </c>
    </row>
    <row r="502" spans="1:12" s="513" customFormat="1" ht="25.5" customHeight="1" x14ac:dyDescent="0.25">
      <c r="A502" s="293"/>
      <c r="B502" s="292"/>
      <c r="C502" s="291"/>
      <c r="D502" s="295"/>
      <c r="E502" s="291"/>
      <c r="F502" s="300"/>
      <c r="G502" s="39" t="s">
        <v>124</v>
      </c>
      <c r="H502" s="184">
        <v>0</v>
      </c>
      <c r="I502" s="366" t="s">
        <v>137</v>
      </c>
      <c r="J502" s="366"/>
      <c r="K502" s="366"/>
      <c r="L502" s="367"/>
    </row>
    <row r="503" spans="1:12" s="513" customFormat="1" ht="70.5" customHeight="1" x14ac:dyDescent="0.25">
      <c r="A503" s="133"/>
      <c r="B503" s="292"/>
      <c r="C503" s="291"/>
      <c r="D503" s="295"/>
      <c r="E503" s="291"/>
      <c r="F503" s="309"/>
      <c r="G503" s="39" t="s">
        <v>125</v>
      </c>
      <c r="H503" s="184">
        <v>200</v>
      </c>
      <c r="I503" s="72" t="s">
        <v>86</v>
      </c>
      <c r="J503" s="330">
        <v>1</v>
      </c>
      <c r="K503" s="330">
        <v>0</v>
      </c>
      <c r="L503" s="330">
        <v>1</v>
      </c>
    </row>
    <row r="504" spans="1:12" s="513" customFormat="1" ht="45" customHeight="1" x14ac:dyDescent="0.25">
      <c r="A504" s="133"/>
      <c r="B504" s="292"/>
      <c r="C504" s="291"/>
      <c r="D504" s="295"/>
      <c r="E504" s="291"/>
      <c r="F504" s="309"/>
      <c r="G504" s="39"/>
      <c r="H504" s="184"/>
      <c r="I504" s="366" t="s">
        <v>140</v>
      </c>
      <c r="J504" s="366"/>
      <c r="K504" s="366"/>
      <c r="L504" s="367"/>
    </row>
    <row r="505" spans="1:12" s="513" customFormat="1" ht="57" customHeight="1" x14ac:dyDescent="0.25">
      <c r="A505" s="133"/>
      <c r="B505" s="535"/>
      <c r="C505" s="291"/>
      <c r="D505" s="300"/>
      <c r="E505" s="291"/>
      <c r="F505" s="309"/>
      <c r="G505" s="39"/>
      <c r="H505" s="184"/>
      <c r="I505" s="329" t="s">
        <v>87</v>
      </c>
      <c r="J505" s="244">
        <f>J501/J503</f>
        <v>200</v>
      </c>
      <c r="K505" s="244">
        <v>0</v>
      </c>
      <c r="L505" s="244">
        <f>L501/L503</f>
        <v>200</v>
      </c>
    </row>
    <row r="506" spans="1:12" s="513" customFormat="1" ht="37.5" customHeight="1" x14ac:dyDescent="0.25">
      <c r="A506" s="133"/>
      <c r="B506" s="535"/>
      <c r="C506" s="291"/>
      <c r="D506" s="300"/>
      <c r="E506" s="306"/>
      <c r="F506" s="309"/>
      <c r="G506" s="39"/>
      <c r="H506" s="184"/>
      <c r="I506" s="366" t="s">
        <v>142</v>
      </c>
      <c r="J506" s="366"/>
      <c r="K506" s="366"/>
      <c r="L506" s="367"/>
    </row>
    <row r="507" spans="1:12" s="513" customFormat="1" ht="41.25" customHeight="1" x14ac:dyDescent="0.25">
      <c r="A507" s="133"/>
      <c r="B507" s="535"/>
      <c r="C507" s="291"/>
      <c r="D507" s="300"/>
      <c r="E507" s="306"/>
      <c r="F507" s="309"/>
      <c r="G507" s="39"/>
      <c r="H507" s="184"/>
      <c r="I507" s="381" t="s">
        <v>266</v>
      </c>
      <c r="J507" s="65">
        <v>100</v>
      </c>
      <c r="K507" s="66">
        <v>0</v>
      </c>
      <c r="L507" s="66">
        <v>100</v>
      </c>
    </row>
    <row r="508" spans="1:12" s="513" customFormat="1" ht="25.5" customHeight="1" x14ac:dyDescent="0.25">
      <c r="A508" s="536"/>
      <c r="B508" s="537"/>
      <c r="C508" s="139" t="s">
        <v>88</v>
      </c>
      <c r="D508" s="139"/>
      <c r="E508" s="139"/>
      <c r="F508" s="139"/>
      <c r="G508" s="140" t="s">
        <v>134</v>
      </c>
      <c r="H508" s="465">
        <f>H509+H510+H511</f>
        <v>400</v>
      </c>
      <c r="I508" s="538"/>
      <c r="J508" s="539"/>
      <c r="K508" s="539"/>
      <c r="L508" s="540"/>
    </row>
    <row r="509" spans="1:12" s="513" customFormat="1" ht="25.5" customHeight="1" x14ac:dyDescent="0.25">
      <c r="A509" s="541"/>
      <c r="B509" s="542"/>
      <c r="C509" s="543"/>
      <c r="D509" s="544"/>
      <c r="E509" s="473"/>
      <c r="F509" s="300"/>
      <c r="G509" s="148" t="s">
        <v>123</v>
      </c>
      <c r="H509" s="468">
        <f>H501</f>
        <v>200</v>
      </c>
      <c r="I509" s="545"/>
      <c r="J509" s="546"/>
      <c r="K509" s="546"/>
      <c r="L509" s="547"/>
    </row>
    <row r="510" spans="1:12" s="513" customFormat="1" ht="25.5" customHeight="1" x14ac:dyDescent="0.25">
      <c r="A510" s="541"/>
      <c r="B510" s="542"/>
      <c r="C510" s="543"/>
      <c r="D510" s="544"/>
      <c r="E510" s="473"/>
      <c r="F510" s="300"/>
      <c r="G510" s="148" t="s">
        <v>124</v>
      </c>
      <c r="H510" s="468">
        <f>H502</f>
        <v>0</v>
      </c>
      <c r="I510" s="545"/>
      <c r="J510" s="546"/>
      <c r="K510" s="546"/>
      <c r="L510" s="547"/>
    </row>
    <row r="511" spans="1:12" s="513" customFormat="1" ht="25.5" customHeight="1" x14ac:dyDescent="0.25">
      <c r="A511" s="541"/>
      <c r="B511" s="542"/>
      <c r="C511" s="543"/>
      <c r="D511" s="544"/>
      <c r="E511" s="525"/>
      <c r="F511" s="300"/>
      <c r="G511" s="148" t="s">
        <v>125</v>
      </c>
      <c r="H511" s="468">
        <f>H503</f>
        <v>200</v>
      </c>
      <c r="I511" s="545"/>
      <c r="J511" s="546"/>
      <c r="K511" s="546"/>
      <c r="L511" s="547"/>
    </row>
    <row r="512" spans="1:12" s="513" customFormat="1" ht="25.5" customHeight="1" x14ac:dyDescent="0.25">
      <c r="A512" s="541"/>
      <c r="B512" s="542"/>
      <c r="C512" s="175" t="s">
        <v>163</v>
      </c>
      <c r="D512" s="175"/>
      <c r="E512" s="175"/>
      <c r="F512" s="175"/>
      <c r="G512" s="153" t="s">
        <v>134</v>
      </c>
      <c r="H512" s="468">
        <f>H513+H514+H515</f>
        <v>400</v>
      </c>
      <c r="I512" s="548"/>
      <c r="J512" s="549"/>
      <c r="K512" s="549"/>
      <c r="L512" s="550"/>
    </row>
    <row r="513" spans="1:12" s="513" customFormat="1" ht="25.5" customHeight="1" x14ac:dyDescent="0.25">
      <c r="A513" s="541"/>
      <c r="B513" s="542"/>
      <c r="C513" s="543"/>
      <c r="D513" s="544"/>
      <c r="E513" s="473"/>
      <c r="F513" s="300"/>
      <c r="G513" s="148" t="s">
        <v>123</v>
      </c>
      <c r="H513" s="468">
        <f>H501</f>
        <v>200</v>
      </c>
      <c r="I513" s="545"/>
      <c r="J513" s="546"/>
      <c r="K513" s="546"/>
      <c r="L513" s="547"/>
    </row>
    <row r="514" spans="1:12" s="513" customFormat="1" ht="25.5" customHeight="1" x14ac:dyDescent="0.25">
      <c r="A514" s="541"/>
      <c r="B514" s="542"/>
      <c r="C514" s="543"/>
      <c r="D514" s="544"/>
      <c r="E514" s="473"/>
      <c r="F514" s="300"/>
      <c r="G514" s="148" t="s">
        <v>124</v>
      </c>
      <c r="H514" s="468">
        <f>H502</f>
        <v>0</v>
      </c>
      <c r="I514" s="545"/>
      <c r="J514" s="546"/>
      <c r="K514" s="546"/>
      <c r="L514" s="547"/>
    </row>
    <row r="515" spans="1:12" s="513" customFormat="1" ht="25.5" customHeight="1" x14ac:dyDescent="0.25">
      <c r="A515" s="551"/>
      <c r="B515" s="552"/>
      <c r="C515" s="553"/>
      <c r="D515" s="554"/>
      <c r="E515" s="529"/>
      <c r="F515" s="445"/>
      <c r="G515" s="160" t="s">
        <v>125</v>
      </c>
      <c r="H515" s="474">
        <f>H503</f>
        <v>200</v>
      </c>
      <c r="I515" s="555"/>
      <c r="J515" s="556"/>
      <c r="K515" s="556"/>
      <c r="L515" s="557"/>
    </row>
    <row r="516" spans="1:12" s="513" customFormat="1" ht="27.75" customHeight="1" x14ac:dyDescent="0.25">
      <c r="A516" s="558" t="s">
        <v>89</v>
      </c>
      <c r="B516" s="559"/>
      <c r="C516" s="559"/>
      <c r="D516" s="559"/>
      <c r="E516" s="559"/>
      <c r="F516" s="559"/>
      <c r="G516" s="559"/>
      <c r="H516" s="559"/>
      <c r="I516" s="560"/>
      <c r="J516" s="560"/>
      <c r="K516" s="560"/>
      <c r="L516" s="561"/>
    </row>
    <row r="517" spans="1:12" s="513" customFormat="1" ht="32.25" customHeight="1" x14ac:dyDescent="0.25">
      <c r="A517" s="114"/>
      <c r="B517" s="285" t="s">
        <v>83</v>
      </c>
      <c r="C517" s="285" t="s">
        <v>313</v>
      </c>
      <c r="D517" s="289" t="s">
        <v>131</v>
      </c>
      <c r="E517" s="285" t="s">
        <v>282</v>
      </c>
      <c r="F517" s="412"/>
      <c r="G517" s="29" t="s">
        <v>134</v>
      </c>
      <c r="H517" s="562">
        <f>H518+H519+H520</f>
        <v>111757.20000000001</v>
      </c>
      <c r="I517" s="366" t="s">
        <v>135</v>
      </c>
      <c r="J517" s="366"/>
      <c r="K517" s="366"/>
      <c r="L517" s="367"/>
    </row>
    <row r="518" spans="1:12" s="513" customFormat="1" ht="39.75" customHeight="1" x14ac:dyDescent="0.25">
      <c r="A518" s="169"/>
      <c r="B518" s="291"/>
      <c r="C518" s="291"/>
      <c r="D518" s="295"/>
      <c r="E518" s="291"/>
      <c r="F518" s="300"/>
      <c r="G518" s="39" t="s">
        <v>123</v>
      </c>
      <c r="H518" s="563">
        <f>H522+H526</f>
        <v>35346</v>
      </c>
      <c r="I518" s="564" t="s">
        <v>90</v>
      </c>
      <c r="J518" s="43">
        <v>31546</v>
      </c>
      <c r="K518" s="43">
        <v>33217.9</v>
      </c>
      <c r="L518" s="43">
        <v>34978.400000000001</v>
      </c>
    </row>
    <row r="519" spans="1:12" s="513" customFormat="1" ht="48.95" customHeight="1" x14ac:dyDescent="0.25">
      <c r="A519" s="169"/>
      <c r="B519" s="291"/>
      <c r="C519" s="291"/>
      <c r="D519" s="295"/>
      <c r="E519" s="291"/>
      <c r="F519" s="300"/>
      <c r="G519" s="39" t="s">
        <v>124</v>
      </c>
      <c r="H519" s="563">
        <f>H523+H527</f>
        <v>37219.300000000003</v>
      </c>
      <c r="I519" s="564" t="s">
        <v>91</v>
      </c>
      <c r="J519" s="43">
        <v>26982</v>
      </c>
      <c r="K519" s="43">
        <v>28412</v>
      </c>
      <c r="L519" s="43">
        <v>29917.8</v>
      </c>
    </row>
    <row r="520" spans="1:12" s="513" customFormat="1" ht="66" customHeight="1" x14ac:dyDescent="0.25">
      <c r="A520" s="169"/>
      <c r="B520" s="291"/>
      <c r="C520" s="291"/>
      <c r="D520" s="295"/>
      <c r="E520" s="291"/>
      <c r="F520" s="309"/>
      <c r="G520" s="39" t="s">
        <v>125</v>
      </c>
      <c r="H520" s="563">
        <f>H524+H528</f>
        <v>39191.9</v>
      </c>
      <c r="I520" s="72" t="s">
        <v>92</v>
      </c>
      <c r="J520" s="43">
        <v>3800</v>
      </c>
      <c r="K520" s="43">
        <v>4001.4</v>
      </c>
      <c r="L520" s="43">
        <v>4213.5</v>
      </c>
    </row>
    <row r="521" spans="1:12" s="513" customFormat="1" ht="78" customHeight="1" x14ac:dyDescent="0.25">
      <c r="A521" s="517"/>
      <c r="B521" s="291"/>
      <c r="C521" s="291"/>
      <c r="D521" s="295"/>
      <c r="E521" s="291"/>
      <c r="F521" s="300" t="s">
        <v>151</v>
      </c>
      <c r="G521" s="317" t="s">
        <v>134</v>
      </c>
      <c r="H521" s="563">
        <f>H522+H523+H524</f>
        <v>95650.9</v>
      </c>
      <c r="I521" s="72" t="s">
        <v>93</v>
      </c>
      <c r="J521" s="43">
        <v>3270</v>
      </c>
      <c r="K521" s="43">
        <v>3443.3</v>
      </c>
      <c r="L521" s="43">
        <v>3625.8</v>
      </c>
    </row>
    <row r="522" spans="1:12" s="513" customFormat="1" ht="28.5" customHeight="1" x14ac:dyDescent="0.25">
      <c r="A522" s="517"/>
      <c r="B522" s="291"/>
      <c r="C522" s="306"/>
      <c r="D522" s="300"/>
      <c r="E522" s="319"/>
      <c r="F522" s="309"/>
      <c r="G522" s="39" t="s">
        <v>123</v>
      </c>
      <c r="H522" s="563">
        <v>30252</v>
      </c>
      <c r="I522" s="451" t="s">
        <v>137</v>
      </c>
      <c r="J522" s="451"/>
      <c r="K522" s="451"/>
      <c r="L522" s="452"/>
    </row>
    <row r="523" spans="1:12" s="513" customFormat="1" ht="35.25" customHeight="1" x14ac:dyDescent="0.25">
      <c r="A523" s="517"/>
      <c r="B523" s="291"/>
      <c r="C523" s="306"/>
      <c r="D523" s="300"/>
      <c r="E523" s="319"/>
      <c r="F523" s="309"/>
      <c r="G523" s="39" t="s">
        <v>124</v>
      </c>
      <c r="H523" s="563">
        <v>31855.3</v>
      </c>
      <c r="I523" s="564" t="s">
        <v>65</v>
      </c>
      <c r="J523" s="52">
        <v>2220</v>
      </c>
      <c r="K523" s="52">
        <v>2220</v>
      </c>
      <c r="L523" s="52">
        <v>2220</v>
      </c>
    </row>
    <row r="524" spans="1:12" s="513" customFormat="1" ht="24.75" customHeight="1" x14ac:dyDescent="0.25">
      <c r="A524" s="517"/>
      <c r="B524" s="291"/>
      <c r="C524" s="306"/>
      <c r="D524" s="309"/>
      <c r="E524" s="306"/>
      <c r="F524" s="309"/>
      <c r="G524" s="39" t="s">
        <v>125</v>
      </c>
      <c r="H524" s="563">
        <f>L519+L521</f>
        <v>33543.599999999999</v>
      </c>
      <c r="I524" s="564" t="s">
        <v>66</v>
      </c>
      <c r="J524" s="52">
        <v>1110</v>
      </c>
      <c r="K524" s="52">
        <v>1110</v>
      </c>
      <c r="L524" s="52">
        <v>1110</v>
      </c>
    </row>
    <row r="525" spans="1:12" s="513" customFormat="1" ht="34.700000000000003" customHeight="1" x14ac:dyDescent="0.25">
      <c r="A525" s="517"/>
      <c r="B525" s="291"/>
      <c r="C525" s="306"/>
      <c r="D525" s="309"/>
      <c r="E525" s="306"/>
      <c r="F525" s="300" t="s">
        <v>68</v>
      </c>
      <c r="G525" s="317" t="s">
        <v>134</v>
      </c>
      <c r="H525" s="563">
        <f>H526+H527+H528</f>
        <v>16106.300000000007</v>
      </c>
      <c r="I525" s="451" t="s">
        <v>140</v>
      </c>
      <c r="J525" s="451"/>
      <c r="K525" s="451"/>
      <c r="L525" s="452"/>
    </row>
    <row r="526" spans="1:12" s="513" customFormat="1" ht="36" customHeight="1" x14ac:dyDescent="0.25">
      <c r="A526" s="517"/>
      <c r="B526" s="76"/>
      <c r="C526" s="306"/>
      <c r="D526" s="309"/>
      <c r="E526" s="306"/>
      <c r="F526" s="309"/>
      <c r="G526" s="39" t="s">
        <v>123</v>
      </c>
      <c r="H526" s="563">
        <v>5094</v>
      </c>
      <c r="I526" s="296" t="s">
        <v>94</v>
      </c>
      <c r="J526" s="565">
        <f>J518/J523</f>
        <v>14.209909909909911</v>
      </c>
      <c r="K526" s="565">
        <f>K518/K523</f>
        <v>14.963018018018019</v>
      </c>
      <c r="L526" s="565">
        <f>L518/L523</f>
        <v>15.756036036036036</v>
      </c>
    </row>
    <row r="527" spans="1:12" s="513" customFormat="1" ht="48.95" customHeight="1" x14ac:dyDescent="0.25">
      <c r="A527" s="517"/>
      <c r="B527" s="76"/>
      <c r="C527" s="306"/>
      <c r="D527" s="309"/>
      <c r="E527" s="306"/>
      <c r="F527" s="309"/>
      <c r="G527" s="39" t="s">
        <v>124</v>
      </c>
      <c r="H527" s="563">
        <f>K518+K520-K519-K521</f>
        <v>5364.0000000000027</v>
      </c>
      <c r="I527" s="432" t="s">
        <v>95</v>
      </c>
      <c r="J527" s="261">
        <f>J519/J523</f>
        <v>12.154054054054054</v>
      </c>
      <c r="K527" s="261">
        <f>K519/K523</f>
        <v>12.798198198198198</v>
      </c>
      <c r="L527" s="261">
        <f>L519/L523</f>
        <v>13.476486486486486</v>
      </c>
    </row>
    <row r="528" spans="1:12" s="513" customFormat="1" ht="22.5" customHeight="1" x14ac:dyDescent="0.25">
      <c r="A528" s="517"/>
      <c r="B528" s="76"/>
      <c r="C528" s="306"/>
      <c r="D528" s="309"/>
      <c r="E528" s="306"/>
      <c r="F528" s="309"/>
      <c r="G528" s="39" t="s">
        <v>125</v>
      </c>
      <c r="H528" s="563">
        <f>L518+L520-L519-L521</f>
        <v>5648.300000000002</v>
      </c>
      <c r="I528" s="366" t="s">
        <v>142</v>
      </c>
      <c r="J528" s="366"/>
      <c r="K528" s="366"/>
      <c r="L528" s="367"/>
    </row>
    <row r="529" spans="1:12" s="513" customFormat="1" ht="54.75" customHeight="1" x14ac:dyDescent="0.25">
      <c r="A529" s="517"/>
      <c r="B529" s="76"/>
      <c r="C529" s="306"/>
      <c r="D529" s="309"/>
      <c r="E529" s="306"/>
      <c r="F529" s="309"/>
      <c r="G529" s="299"/>
      <c r="H529" s="306"/>
      <c r="I529" s="72" t="s">
        <v>70</v>
      </c>
      <c r="J529" s="60">
        <v>100</v>
      </c>
      <c r="K529" s="60">
        <v>100</v>
      </c>
      <c r="L529" s="60">
        <v>100</v>
      </c>
    </row>
    <row r="530" spans="1:12" s="513" customFormat="1" ht="22.5" customHeight="1" x14ac:dyDescent="0.25">
      <c r="A530" s="519"/>
      <c r="B530" s="518"/>
      <c r="C530" s="313"/>
      <c r="D530" s="312"/>
      <c r="E530" s="313"/>
      <c r="F530" s="312"/>
      <c r="G530" s="315"/>
      <c r="H530" s="313"/>
      <c r="I530" s="515" t="s">
        <v>74</v>
      </c>
      <c r="J530" s="433">
        <v>100</v>
      </c>
      <c r="K530" s="433">
        <v>100</v>
      </c>
      <c r="L530" s="433">
        <v>100</v>
      </c>
    </row>
    <row r="531" spans="1:12" s="513" customFormat="1" ht="18.75" customHeight="1" x14ac:dyDescent="0.25">
      <c r="A531" s="566"/>
      <c r="B531" s="567"/>
      <c r="C531" s="567"/>
      <c r="D531" s="439" t="s">
        <v>96</v>
      </c>
      <c r="E531" s="439"/>
      <c r="F531" s="439"/>
      <c r="G531" s="153" t="s">
        <v>134</v>
      </c>
      <c r="H531" s="154">
        <f>H532+H533+H534</f>
        <v>111757.20000000001</v>
      </c>
      <c r="I531" s="568"/>
      <c r="J531" s="537"/>
      <c r="K531" s="537"/>
      <c r="L531" s="569"/>
    </row>
    <row r="532" spans="1:12" s="513" customFormat="1" ht="18.75" customHeight="1" x14ac:dyDescent="0.25">
      <c r="A532" s="566"/>
      <c r="B532" s="567"/>
      <c r="C532" s="567"/>
      <c r="D532" s="220"/>
      <c r="E532" s="473"/>
      <c r="F532" s="220"/>
      <c r="G532" s="148" t="s">
        <v>123</v>
      </c>
      <c r="H532" s="154">
        <f>H536+H540</f>
        <v>35346</v>
      </c>
      <c r="I532" s="543"/>
      <c r="J532" s="542"/>
      <c r="K532" s="542"/>
      <c r="L532" s="570"/>
    </row>
    <row r="533" spans="1:12" s="513" customFormat="1" ht="27.75" customHeight="1" x14ac:dyDescent="0.25">
      <c r="A533" s="566"/>
      <c r="B533" s="567"/>
      <c r="C533" s="567"/>
      <c r="D533" s="220"/>
      <c r="E533" s="473"/>
      <c r="F533" s="220"/>
      <c r="G533" s="148" t="s">
        <v>124</v>
      </c>
      <c r="H533" s="154">
        <f>H537+H541</f>
        <v>37219.300000000003</v>
      </c>
      <c r="I533" s="543"/>
      <c r="J533" s="542"/>
      <c r="K533" s="542"/>
      <c r="L533" s="570"/>
    </row>
    <row r="534" spans="1:12" s="513" customFormat="1" ht="18.75" customHeight="1" x14ac:dyDescent="0.25">
      <c r="A534" s="566"/>
      <c r="B534" s="567"/>
      <c r="C534" s="567"/>
      <c r="D534" s="220"/>
      <c r="E534" s="473"/>
      <c r="F534" s="527"/>
      <c r="G534" s="148" t="s">
        <v>125</v>
      </c>
      <c r="H534" s="154">
        <f>H538+H542</f>
        <v>39191.9</v>
      </c>
      <c r="I534" s="543"/>
      <c r="J534" s="542"/>
      <c r="K534" s="542"/>
      <c r="L534" s="570"/>
    </row>
    <row r="535" spans="1:12" s="513" customFormat="1" ht="18.75" customHeight="1" x14ac:dyDescent="0.25">
      <c r="A535" s="566"/>
      <c r="B535" s="567"/>
      <c r="C535" s="567"/>
      <c r="D535" s="220"/>
      <c r="E535" s="439" t="s">
        <v>163</v>
      </c>
      <c r="F535" s="439"/>
      <c r="G535" s="153" t="s">
        <v>134</v>
      </c>
      <c r="H535" s="154">
        <f>H536+H537+H538</f>
        <v>95650.9</v>
      </c>
      <c r="I535" s="543"/>
      <c r="J535" s="542"/>
      <c r="K535" s="542"/>
      <c r="L535" s="570"/>
    </row>
    <row r="536" spans="1:12" s="513" customFormat="1" ht="18.75" customHeight="1" x14ac:dyDescent="0.25">
      <c r="A536" s="566"/>
      <c r="B536" s="567"/>
      <c r="C536" s="567"/>
      <c r="D536" s="220"/>
      <c r="E536" s="473"/>
      <c r="F536" s="527"/>
      <c r="G536" s="148" t="s">
        <v>123</v>
      </c>
      <c r="H536" s="154">
        <f>H522</f>
        <v>30252</v>
      </c>
      <c r="I536" s="543"/>
      <c r="J536" s="542"/>
      <c r="K536" s="542"/>
      <c r="L536" s="570"/>
    </row>
    <row r="537" spans="1:12" s="513" customFormat="1" ht="18.75" customHeight="1" x14ac:dyDescent="0.25">
      <c r="A537" s="566"/>
      <c r="B537" s="567"/>
      <c r="C537" s="567"/>
      <c r="D537" s="220"/>
      <c r="E537" s="473"/>
      <c r="F537" s="527"/>
      <c r="G537" s="148" t="s">
        <v>124</v>
      </c>
      <c r="H537" s="154">
        <f>H523</f>
        <v>31855.3</v>
      </c>
      <c r="I537" s="543"/>
      <c r="J537" s="542"/>
      <c r="K537" s="542"/>
      <c r="L537" s="570"/>
    </row>
    <row r="538" spans="1:12" s="513" customFormat="1" ht="18.75" customHeight="1" x14ac:dyDescent="0.25">
      <c r="A538" s="566"/>
      <c r="B538" s="567"/>
      <c r="C538" s="567"/>
      <c r="D538" s="220"/>
      <c r="E538" s="473"/>
      <c r="F538" s="527"/>
      <c r="G538" s="148" t="s">
        <v>125</v>
      </c>
      <c r="H538" s="154">
        <f>H524</f>
        <v>33543.599999999999</v>
      </c>
      <c r="I538" s="543"/>
      <c r="J538" s="542"/>
      <c r="K538" s="542"/>
      <c r="L538" s="570"/>
    </row>
    <row r="539" spans="1:12" s="513" customFormat="1" ht="18.75" customHeight="1" x14ac:dyDescent="0.25">
      <c r="A539" s="566"/>
      <c r="B539" s="567"/>
      <c r="C539" s="567"/>
      <c r="D539" s="220"/>
      <c r="E539" s="175" t="s">
        <v>180</v>
      </c>
      <c r="F539" s="175"/>
      <c r="G539" s="153" t="s">
        <v>134</v>
      </c>
      <c r="H539" s="154">
        <f>H540+H541+H542</f>
        <v>16106.300000000007</v>
      </c>
      <c r="I539" s="543"/>
      <c r="J539" s="542"/>
      <c r="K539" s="542"/>
      <c r="L539" s="570"/>
    </row>
    <row r="540" spans="1:12" s="513" customFormat="1" ht="18.75" customHeight="1" x14ac:dyDescent="0.25">
      <c r="A540" s="566"/>
      <c r="B540" s="567"/>
      <c r="C540" s="567"/>
      <c r="D540" s="571"/>
      <c r="E540" s="473"/>
      <c r="F540" s="527"/>
      <c r="G540" s="148" t="s">
        <v>123</v>
      </c>
      <c r="H540" s="154">
        <f>H526</f>
        <v>5094</v>
      </c>
      <c r="I540" s="543"/>
      <c r="J540" s="542"/>
      <c r="K540" s="542"/>
      <c r="L540" s="570"/>
    </row>
    <row r="541" spans="1:12" s="513" customFormat="1" ht="18.75" customHeight="1" x14ac:dyDescent="0.25">
      <c r="A541" s="566"/>
      <c r="B541" s="567"/>
      <c r="C541" s="543"/>
      <c r="D541" s="571"/>
      <c r="E541" s="226"/>
      <c r="F541" s="527"/>
      <c r="G541" s="148" t="s">
        <v>124</v>
      </c>
      <c r="H541" s="154">
        <f>H527</f>
        <v>5364.0000000000027</v>
      </c>
      <c r="I541" s="572"/>
      <c r="J541" s="546"/>
      <c r="K541" s="546"/>
      <c r="L541" s="547"/>
    </row>
    <row r="542" spans="1:12" s="513" customFormat="1" ht="18.75" customHeight="1" x14ac:dyDescent="0.25">
      <c r="A542" s="573"/>
      <c r="B542" s="574"/>
      <c r="C542" s="553"/>
      <c r="D542" s="575"/>
      <c r="E542" s="444"/>
      <c r="F542" s="576"/>
      <c r="G542" s="160" t="s">
        <v>125</v>
      </c>
      <c r="H542" s="207">
        <f>H528</f>
        <v>5648.300000000002</v>
      </c>
      <c r="I542" s="577"/>
      <c r="J542" s="556"/>
      <c r="K542" s="556"/>
      <c r="L542" s="557"/>
    </row>
    <row r="543" spans="1:12" s="513" customFormat="1" ht="29.25" customHeight="1" x14ac:dyDescent="0.25">
      <c r="A543" s="558" t="s">
        <v>97</v>
      </c>
      <c r="B543" s="578"/>
      <c r="C543" s="579"/>
      <c r="D543" s="579"/>
      <c r="E543" s="579"/>
      <c r="F543" s="579"/>
      <c r="G543" s="578"/>
      <c r="H543" s="578"/>
      <c r="I543" s="580"/>
      <c r="J543" s="580"/>
      <c r="K543" s="580"/>
      <c r="L543" s="581"/>
    </row>
    <row r="544" spans="1:12" s="582" customFormat="1" ht="23.25" customHeight="1" x14ac:dyDescent="0.2">
      <c r="A544" s="24"/>
      <c r="B544" s="25" t="s">
        <v>279</v>
      </c>
      <c r="C544" s="25" t="s">
        <v>114</v>
      </c>
      <c r="D544" s="24" t="s">
        <v>131</v>
      </c>
      <c r="E544" s="27" t="s">
        <v>282</v>
      </c>
      <c r="F544" s="114" t="s">
        <v>54</v>
      </c>
      <c r="G544" s="29" t="s">
        <v>134</v>
      </c>
      <c r="H544" s="30">
        <f>H545+H546+H547</f>
        <v>11179.6</v>
      </c>
      <c r="I544" s="31" t="s">
        <v>135</v>
      </c>
      <c r="J544" s="187"/>
      <c r="K544" s="187"/>
      <c r="L544" s="232"/>
    </row>
    <row r="545" spans="1:12" s="582" customFormat="1" ht="54.75" customHeight="1" x14ac:dyDescent="0.2">
      <c r="A545" s="34"/>
      <c r="B545" s="35"/>
      <c r="C545" s="35"/>
      <c r="D545" s="34"/>
      <c r="E545" s="37"/>
      <c r="F545" s="169"/>
      <c r="G545" s="39" t="s">
        <v>123</v>
      </c>
      <c r="H545" s="184">
        <v>640</v>
      </c>
      <c r="I545" s="237" t="s">
        <v>98</v>
      </c>
      <c r="J545" s="186">
        <f>H545</f>
        <v>640</v>
      </c>
      <c r="K545" s="186">
        <f>H546</f>
        <v>9830</v>
      </c>
      <c r="L545" s="186">
        <f>H547</f>
        <v>709.6</v>
      </c>
    </row>
    <row r="546" spans="1:12" s="582" customFormat="1" ht="21.75" customHeight="1" x14ac:dyDescent="0.2">
      <c r="A546" s="583"/>
      <c r="B546" s="35"/>
      <c r="C546" s="35"/>
      <c r="D546" s="36"/>
      <c r="E546" s="37"/>
      <c r="F546" s="234"/>
      <c r="G546" s="39" t="s">
        <v>124</v>
      </c>
      <c r="H546" s="184">
        <v>9830</v>
      </c>
      <c r="I546" s="584" t="s">
        <v>137</v>
      </c>
      <c r="J546" s="235"/>
      <c r="K546" s="235"/>
      <c r="L546" s="236"/>
    </row>
    <row r="547" spans="1:12" s="582" customFormat="1" ht="46.5" customHeight="1" x14ac:dyDescent="0.2">
      <c r="A547" s="583"/>
      <c r="B547" s="35"/>
      <c r="C547" s="35"/>
      <c r="D547" s="36"/>
      <c r="E547" s="37"/>
      <c r="F547" s="234"/>
      <c r="G547" s="39" t="s">
        <v>125</v>
      </c>
      <c r="H547" s="184">
        <v>709.6</v>
      </c>
      <c r="I547" s="237" t="s">
        <v>191</v>
      </c>
      <c r="J547" s="238">
        <v>20</v>
      </c>
      <c r="K547" s="238">
        <v>22</v>
      </c>
      <c r="L547" s="238">
        <v>22</v>
      </c>
    </row>
    <row r="548" spans="1:12" s="582" customFormat="1" ht="17.25" customHeight="1" x14ac:dyDescent="0.2">
      <c r="A548" s="583"/>
      <c r="B548" s="35"/>
      <c r="C548" s="35"/>
      <c r="D548" s="36"/>
      <c r="E548" s="37"/>
      <c r="F548" s="234"/>
      <c r="G548" s="240"/>
      <c r="H548" s="241"/>
      <c r="I548" s="584" t="s">
        <v>140</v>
      </c>
      <c r="J548" s="235"/>
      <c r="K548" s="235"/>
      <c r="L548" s="236"/>
    </row>
    <row r="549" spans="1:12" s="582" customFormat="1" ht="52.5" customHeight="1" x14ac:dyDescent="0.2">
      <c r="A549" s="583"/>
      <c r="B549" s="35"/>
      <c r="C549" s="234"/>
      <c r="D549" s="36"/>
      <c r="E549" s="193"/>
      <c r="F549" s="234"/>
      <c r="G549" s="240"/>
      <c r="H549" s="241"/>
      <c r="I549" s="242" t="s">
        <v>192</v>
      </c>
      <c r="J549" s="186">
        <f>(J545/J547)</f>
        <v>32</v>
      </c>
      <c r="K549" s="186">
        <f>(K545/K547)</f>
        <v>446.81818181818181</v>
      </c>
      <c r="L549" s="186">
        <f>(L545/L547)</f>
        <v>32.254545454545458</v>
      </c>
    </row>
    <row r="550" spans="1:12" s="582" customFormat="1" ht="19.5" customHeight="1" x14ac:dyDescent="0.2">
      <c r="A550" s="583"/>
      <c r="B550" s="63"/>
      <c r="C550" s="234"/>
      <c r="D550" s="36"/>
      <c r="E550" s="193"/>
      <c r="F550" s="234"/>
      <c r="G550" s="240"/>
      <c r="H550" s="241"/>
      <c r="I550" s="584" t="s">
        <v>193</v>
      </c>
      <c r="J550" s="243"/>
      <c r="K550" s="243"/>
      <c r="L550" s="244"/>
    </row>
    <row r="551" spans="1:12" s="582" customFormat="1" ht="48" customHeight="1" x14ac:dyDescent="0.2">
      <c r="A551" s="583"/>
      <c r="B551" s="63"/>
      <c r="C551" s="234"/>
      <c r="D551" s="36"/>
      <c r="E551" s="193"/>
      <c r="F551" s="234"/>
      <c r="G551" s="240"/>
      <c r="H551" s="241"/>
      <c r="I551" s="245" t="s">
        <v>194</v>
      </c>
      <c r="J551" s="247">
        <v>100</v>
      </c>
      <c r="K551" s="247">
        <v>110</v>
      </c>
      <c r="L551" s="247">
        <v>100</v>
      </c>
    </row>
    <row r="552" spans="1:12" s="582" customFormat="1" ht="28.5" customHeight="1" x14ac:dyDescent="0.2">
      <c r="A552" s="583"/>
      <c r="B552" s="130"/>
      <c r="C552" s="231" t="s">
        <v>99</v>
      </c>
      <c r="D552" s="24" t="s">
        <v>131</v>
      </c>
      <c r="E552" s="231" t="s">
        <v>100</v>
      </c>
      <c r="F552" s="24" t="s">
        <v>151</v>
      </c>
      <c r="G552" s="68" t="s">
        <v>134</v>
      </c>
      <c r="H552" s="30">
        <f>H553+H554+H555</f>
        <v>46393.8</v>
      </c>
      <c r="I552" s="366" t="s">
        <v>135</v>
      </c>
      <c r="J552" s="366"/>
      <c r="K552" s="366"/>
      <c r="L552" s="367"/>
    </row>
    <row r="553" spans="1:12" s="582" customFormat="1" ht="37.5" customHeight="1" x14ac:dyDescent="0.2">
      <c r="A553" s="583"/>
      <c r="B553" s="130"/>
      <c r="C553" s="233"/>
      <c r="D553" s="34"/>
      <c r="E553" s="233"/>
      <c r="F553" s="34"/>
      <c r="G553" s="71" t="s">
        <v>123</v>
      </c>
      <c r="H553" s="184">
        <v>22000</v>
      </c>
      <c r="I553" s="432" t="s">
        <v>101</v>
      </c>
      <c r="J553" s="494">
        <f>H553</f>
        <v>22000</v>
      </c>
      <c r="K553" s="494">
        <f>H554</f>
        <v>0</v>
      </c>
      <c r="L553" s="494">
        <f>H555</f>
        <v>24393.8</v>
      </c>
    </row>
    <row r="554" spans="1:12" s="582" customFormat="1" ht="25.5" customHeight="1" x14ac:dyDescent="0.2">
      <c r="A554" s="583"/>
      <c r="B554" s="130"/>
      <c r="C554" s="233"/>
      <c r="D554" s="133"/>
      <c r="E554" s="217"/>
      <c r="F554" s="36"/>
      <c r="G554" s="71" t="s">
        <v>124</v>
      </c>
      <c r="H554" s="184">
        <v>0</v>
      </c>
      <c r="I554" s="366" t="s">
        <v>44</v>
      </c>
      <c r="J554" s="366"/>
      <c r="K554" s="366"/>
      <c r="L554" s="367"/>
    </row>
    <row r="555" spans="1:12" s="582" customFormat="1" ht="25.5" customHeight="1" x14ac:dyDescent="0.2">
      <c r="A555" s="583"/>
      <c r="B555" s="130"/>
      <c r="C555" s="217"/>
      <c r="D555" s="133"/>
      <c r="E555" s="535"/>
      <c r="F555" s="36"/>
      <c r="G555" s="71" t="s">
        <v>125</v>
      </c>
      <c r="H555" s="184">
        <v>24393.8</v>
      </c>
      <c r="I555" s="363" t="s">
        <v>102</v>
      </c>
      <c r="J555" s="336">
        <v>1</v>
      </c>
      <c r="K555" s="247">
        <v>0</v>
      </c>
      <c r="L555" s="585">
        <v>1</v>
      </c>
    </row>
    <row r="556" spans="1:12" s="582" customFormat="1" ht="42.75" customHeight="1" x14ac:dyDescent="0.2">
      <c r="A556" s="583"/>
      <c r="B556" s="130"/>
      <c r="C556" s="217"/>
      <c r="D556" s="133"/>
      <c r="E556" s="535"/>
      <c r="F556" s="36"/>
      <c r="G556" s="73"/>
      <c r="H556" s="61"/>
      <c r="I556" s="366" t="s">
        <v>46</v>
      </c>
      <c r="J556" s="366"/>
      <c r="K556" s="366"/>
      <c r="L556" s="367"/>
    </row>
    <row r="557" spans="1:12" s="582" customFormat="1" ht="36" customHeight="1" x14ac:dyDescent="0.2">
      <c r="A557" s="583"/>
      <c r="B557" s="130"/>
      <c r="C557" s="217"/>
      <c r="D557" s="133"/>
      <c r="E557" s="535"/>
      <c r="F557" s="36"/>
      <c r="G557" s="73"/>
      <c r="H557" s="61"/>
      <c r="I557" s="586" t="s">
        <v>103</v>
      </c>
      <c r="J557" s="494">
        <f>(J553/J555)</f>
        <v>22000</v>
      </c>
      <c r="K557" s="494">
        <v>0</v>
      </c>
      <c r="L557" s="494">
        <f>(L553/L555)</f>
        <v>24393.8</v>
      </c>
    </row>
    <row r="558" spans="1:12" s="582" customFormat="1" ht="26.25" customHeight="1" x14ac:dyDescent="0.2">
      <c r="A558" s="583"/>
      <c r="B558" s="130"/>
      <c r="C558" s="233"/>
      <c r="D558" s="133"/>
      <c r="E558" s="535"/>
      <c r="F558" s="36"/>
      <c r="G558" s="73"/>
      <c r="H558" s="61"/>
      <c r="I558" s="366" t="s">
        <v>272</v>
      </c>
      <c r="J558" s="366"/>
      <c r="K558" s="366"/>
      <c r="L558" s="367"/>
    </row>
    <row r="559" spans="1:12" s="582" customFormat="1" ht="33.75" customHeight="1" x14ac:dyDescent="0.2">
      <c r="A559" s="583"/>
      <c r="B559" s="130"/>
      <c r="C559" s="587"/>
      <c r="D559" s="136"/>
      <c r="E559" s="588"/>
      <c r="F559" s="81"/>
      <c r="G559" s="82"/>
      <c r="H559" s="83"/>
      <c r="I559" s="589" t="s">
        <v>266</v>
      </c>
      <c r="J559" s="494">
        <v>100</v>
      </c>
      <c r="K559" s="494">
        <v>0</v>
      </c>
      <c r="L559" s="494">
        <v>100</v>
      </c>
    </row>
    <row r="560" spans="1:12" s="582" customFormat="1" ht="28.5" customHeight="1" x14ac:dyDescent="0.2">
      <c r="A560" s="583"/>
      <c r="B560" s="35"/>
      <c r="C560" s="35" t="s">
        <v>104</v>
      </c>
      <c r="D560" s="34" t="s">
        <v>131</v>
      </c>
      <c r="E560" s="37" t="s">
        <v>283</v>
      </c>
      <c r="F560" s="169" t="s">
        <v>54</v>
      </c>
      <c r="G560" s="317" t="s">
        <v>134</v>
      </c>
      <c r="H560" s="184">
        <f>H561+H562+H563</f>
        <v>27502.799999999999</v>
      </c>
      <c r="I560" s="366" t="s">
        <v>135</v>
      </c>
      <c r="J560" s="366"/>
      <c r="K560" s="366"/>
      <c r="L560" s="367"/>
    </row>
    <row r="561" spans="1:12" s="582" customFormat="1" ht="39.75" customHeight="1" x14ac:dyDescent="0.2">
      <c r="A561" s="583"/>
      <c r="B561" s="35"/>
      <c r="C561" s="35"/>
      <c r="D561" s="34"/>
      <c r="E561" s="406"/>
      <c r="F561" s="169"/>
      <c r="G561" s="39" t="s">
        <v>123</v>
      </c>
      <c r="H561" s="184">
        <v>6000</v>
      </c>
      <c r="I561" s="432" t="s">
        <v>101</v>
      </c>
      <c r="J561" s="494">
        <v>6000</v>
      </c>
      <c r="K561" s="590">
        <f>H562</f>
        <v>14850</v>
      </c>
      <c r="L561" s="43">
        <v>6652.8</v>
      </c>
    </row>
    <row r="562" spans="1:12" s="582" customFormat="1" ht="29.25" customHeight="1" x14ac:dyDescent="0.2">
      <c r="A562" s="583"/>
      <c r="B562" s="63"/>
      <c r="C562" s="35"/>
      <c r="D562" s="133"/>
      <c r="E562" s="406"/>
      <c r="F562" s="62"/>
      <c r="G562" s="39" t="s">
        <v>124</v>
      </c>
      <c r="H562" s="184">
        <v>14850</v>
      </c>
      <c r="I562" s="366" t="s">
        <v>44</v>
      </c>
      <c r="J562" s="366"/>
      <c r="K562" s="366"/>
      <c r="L562" s="367"/>
    </row>
    <row r="563" spans="1:12" s="582" customFormat="1" ht="24.75" customHeight="1" x14ac:dyDescent="0.2">
      <c r="A563" s="583"/>
      <c r="B563" s="63"/>
      <c r="C563" s="35"/>
      <c r="D563" s="133"/>
      <c r="E563" s="406"/>
      <c r="F563" s="62"/>
      <c r="G563" s="39" t="s">
        <v>125</v>
      </c>
      <c r="H563" s="184">
        <v>6652.8</v>
      </c>
      <c r="I563" s="432" t="s">
        <v>102</v>
      </c>
      <c r="J563" s="337">
        <v>1</v>
      </c>
      <c r="K563" s="337">
        <v>1</v>
      </c>
      <c r="L563" s="591">
        <v>1</v>
      </c>
    </row>
    <row r="564" spans="1:12" s="582" customFormat="1" ht="39" customHeight="1" x14ac:dyDescent="0.2">
      <c r="A564" s="583"/>
      <c r="B564" s="63"/>
      <c r="C564" s="130"/>
      <c r="D564" s="133"/>
      <c r="E564" s="406"/>
      <c r="F564" s="62"/>
      <c r="G564" s="62"/>
      <c r="H564" s="61"/>
      <c r="I564" s="366" t="s">
        <v>46</v>
      </c>
      <c r="J564" s="366"/>
      <c r="K564" s="366"/>
      <c r="L564" s="367"/>
    </row>
    <row r="565" spans="1:12" s="582" customFormat="1" ht="37.5" customHeight="1" x14ac:dyDescent="0.2">
      <c r="A565" s="583"/>
      <c r="B565" s="63"/>
      <c r="C565" s="130"/>
      <c r="D565" s="133"/>
      <c r="E565" s="37"/>
      <c r="F565" s="62"/>
      <c r="G565" s="62"/>
      <c r="H565" s="61"/>
      <c r="I565" s="586" t="s">
        <v>103</v>
      </c>
      <c r="J565" s="494">
        <f>(J561/J563)</f>
        <v>6000</v>
      </c>
      <c r="K565" s="494">
        <f>(K561/K563)</f>
        <v>14850</v>
      </c>
      <c r="L565" s="494">
        <f>(L561/L563)</f>
        <v>6652.8</v>
      </c>
    </row>
    <row r="566" spans="1:12" s="582" customFormat="1" ht="26.25" customHeight="1" x14ac:dyDescent="0.2">
      <c r="A566" s="583"/>
      <c r="B566" s="63"/>
      <c r="C566" s="233"/>
      <c r="D566" s="133"/>
      <c r="E566" s="37"/>
      <c r="F566" s="62"/>
      <c r="G566" s="62"/>
      <c r="H566" s="61"/>
      <c r="I566" s="366" t="s">
        <v>193</v>
      </c>
      <c r="J566" s="366"/>
      <c r="K566" s="366"/>
      <c r="L566" s="367"/>
    </row>
    <row r="567" spans="1:12" s="582" customFormat="1" ht="36.75" customHeight="1" x14ac:dyDescent="0.2">
      <c r="A567" s="583"/>
      <c r="B567" s="63"/>
      <c r="C567" s="233"/>
      <c r="D567" s="133"/>
      <c r="E567" s="37"/>
      <c r="F567" s="62"/>
      <c r="G567" s="172"/>
      <c r="H567" s="83"/>
      <c r="I567" s="589" t="s">
        <v>266</v>
      </c>
      <c r="J567" s="494">
        <v>100</v>
      </c>
      <c r="K567" s="494">
        <v>100</v>
      </c>
      <c r="L567" s="494">
        <v>100</v>
      </c>
    </row>
    <row r="568" spans="1:12" s="513" customFormat="1" ht="24" customHeight="1" x14ac:dyDescent="0.25">
      <c r="A568" s="36"/>
      <c r="B568" s="35"/>
      <c r="C568" s="288" t="s">
        <v>105</v>
      </c>
      <c r="D568" s="289" t="s">
        <v>131</v>
      </c>
      <c r="E568" s="285" t="s">
        <v>106</v>
      </c>
      <c r="F568" s="181" t="s">
        <v>151</v>
      </c>
      <c r="G568" s="317" t="s">
        <v>134</v>
      </c>
      <c r="H568" s="184">
        <f>H569+H570+H571</f>
        <v>1600</v>
      </c>
      <c r="I568" s="366" t="s">
        <v>135</v>
      </c>
      <c r="J568" s="366"/>
      <c r="K568" s="366"/>
      <c r="L568" s="367"/>
    </row>
    <row r="569" spans="1:12" s="513" customFormat="1" ht="59.25" customHeight="1" x14ac:dyDescent="0.25">
      <c r="A569" s="36"/>
      <c r="B569" s="35"/>
      <c r="C569" s="294"/>
      <c r="D569" s="295"/>
      <c r="E569" s="291"/>
      <c r="F569" s="73"/>
      <c r="G569" s="39" t="s">
        <v>123</v>
      </c>
      <c r="H569" s="184">
        <v>1600</v>
      </c>
      <c r="I569" s="72" t="s">
        <v>107</v>
      </c>
      <c r="J569" s="244">
        <f>H569</f>
        <v>1600</v>
      </c>
      <c r="K569" s="494" t="s">
        <v>13</v>
      </c>
      <c r="L569" s="494" t="s">
        <v>13</v>
      </c>
    </row>
    <row r="570" spans="1:12" s="513" customFormat="1" ht="16.7" customHeight="1" x14ac:dyDescent="0.25">
      <c r="A570" s="36"/>
      <c r="B570" s="63"/>
      <c r="C570" s="294"/>
      <c r="D570" s="295"/>
      <c r="E570" s="319"/>
      <c r="F570" s="73"/>
      <c r="G570" s="39"/>
      <c r="H570" s="184"/>
      <c r="I570" s="366" t="s">
        <v>44</v>
      </c>
      <c r="J570" s="366"/>
      <c r="K570" s="366"/>
      <c r="L570" s="367"/>
    </row>
    <row r="571" spans="1:12" s="513" customFormat="1" ht="21.75" customHeight="1" x14ac:dyDescent="0.25">
      <c r="A571" s="36"/>
      <c r="B571" s="63"/>
      <c r="C571" s="369"/>
      <c r="D571" s="304"/>
      <c r="E571" s="319"/>
      <c r="F571" s="73"/>
      <c r="G571" s="39"/>
      <c r="H571" s="184"/>
      <c r="I571" s="72" t="s">
        <v>53</v>
      </c>
      <c r="J571" s="244">
        <v>1</v>
      </c>
      <c r="K571" s="494" t="s">
        <v>13</v>
      </c>
      <c r="L571" s="494" t="s">
        <v>13</v>
      </c>
    </row>
    <row r="572" spans="1:12" s="513" customFormat="1" ht="21.75" customHeight="1" x14ac:dyDescent="0.25">
      <c r="A572" s="36"/>
      <c r="B572" s="63"/>
      <c r="C572" s="369"/>
      <c r="D572" s="304"/>
      <c r="E572" s="319"/>
      <c r="F572" s="73"/>
      <c r="G572" s="62"/>
      <c r="H572" s="61"/>
      <c r="I572" s="72" t="s">
        <v>108</v>
      </c>
      <c r="J572" s="244">
        <v>0</v>
      </c>
      <c r="K572" s="494" t="s">
        <v>13</v>
      </c>
      <c r="L572" s="494" t="s">
        <v>13</v>
      </c>
    </row>
    <row r="573" spans="1:12" s="513" customFormat="1" ht="21.75" customHeight="1" x14ac:dyDescent="0.25">
      <c r="A573" s="36"/>
      <c r="B573" s="63"/>
      <c r="C573" s="369"/>
      <c r="D573" s="304"/>
      <c r="E573" s="319"/>
      <c r="F573" s="73"/>
      <c r="G573" s="62"/>
      <c r="H573" s="61"/>
      <c r="I573" s="366" t="s">
        <v>46</v>
      </c>
      <c r="J573" s="366"/>
      <c r="K573" s="366"/>
      <c r="L573" s="367"/>
    </row>
    <row r="574" spans="1:12" s="513" customFormat="1" ht="39" customHeight="1" x14ac:dyDescent="0.25">
      <c r="A574" s="36"/>
      <c r="B574" s="63"/>
      <c r="C574" s="369"/>
      <c r="D574" s="304"/>
      <c r="E574" s="319"/>
      <c r="F574" s="73"/>
      <c r="G574" s="62"/>
      <c r="H574" s="61"/>
      <c r="I574" s="586" t="s">
        <v>109</v>
      </c>
      <c r="J574" s="494">
        <v>1600</v>
      </c>
      <c r="K574" s="494" t="s">
        <v>13</v>
      </c>
      <c r="L574" s="494" t="s">
        <v>13</v>
      </c>
    </row>
    <row r="575" spans="1:12" s="513" customFormat="1" ht="24" customHeight="1" x14ac:dyDescent="0.25">
      <c r="A575" s="36"/>
      <c r="B575" s="63"/>
      <c r="C575" s="369"/>
      <c r="D575" s="304"/>
      <c r="E575" s="319"/>
      <c r="F575" s="73"/>
      <c r="G575" s="62"/>
      <c r="H575" s="61"/>
      <c r="I575" s="366" t="s">
        <v>193</v>
      </c>
      <c r="J575" s="366"/>
      <c r="K575" s="366"/>
      <c r="L575" s="367"/>
    </row>
    <row r="576" spans="1:12" s="513" customFormat="1" ht="26.25" customHeight="1" x14ac:dyDescent="0.25">
      <c r="A576" s="81"/>
      <c r="B576" s="170"/>
      <c r="C576" s="592"/>
      <c r="D576" s="319"/>
      <c r="E576" s="319"/>
      <c r="F576" s="73"/>
      <c r="G576" s="62"/>
      <c r="H576" s="61"/>
      <c r="I576" s="589" t="s">
        <v>266</v>
      </c>
      <c r="J576" s="373">
        <v>2.5</v>
      </c>
      <c r="K576" s="494" t="s">
        <v>13</v>
      </c>
      <c r="L576" s="494" t="s">
        <v>13</v>
      </c>
    </row>
    <row r="577" spans="1:12" s="513" customFormat="1" ht="18.75" customHeight="1" x14ac:dyDescent="0.25">
      <c r="A577" s="566"/>
      <c r="B577" s="567"/>
      <c r="C577" s="593"/>
      <c r="D577" s="594"/>
      <c r="E577" s="139" t="s">
        <v>110</v>
      </c>
      <c r="F577" s="139"/>
      <c r="G577" s="140" t="s">
        <v>134</v>
      </c>
      <c r="H577" s="465">
        <f>H578+H579+H580</f>
        <v>86676.2</v>
      </c>
      <c r="I577" s="595"/>
      <c r="J577" s="596"/>
      <c r="K577" s="596"/>
      <c r="L577" s="597"/>
    </row>
    <row r="578" spans="1:12" s="513" customFormat="1" ht="28.5" customHeight="1" x14ac:dyDescent="0.25">
      <c r="A578" s="566"/>
      <c r="B578" s="567"/>
      <c r="C578" s="543"/>
      <c r="D578" s="309"/>
      <c r="E578" s="525"/>
      <c r="F578" s="147"/>
      <c r="G578" s="148" t="s">
        <v>123</v>
      </c>
      <c r="H578" s="468">
        <f>H582</f>
        <v>30240</v>
      </c>
      <c r="I578" s="598"/>
      <c r="J578" s="546"/>
      <c r="K578" s="546"/>
      <c r="L578" s="547"/>
    </row>
    <row r="579" spans="1:12" s="513" customFormat="1" ht="18.75" customHeight="1" x14ac:dyDescent="0.25">
      <c r="A579" s="566"/>
      <c r="B579" s="567"/>
      <c r="C579" s="543"/>
      <c r="D579" s="309"/>
      <c r="E579" s="525"/>
      <c r="F579" s="147"/>
      <c r="G579" s="148" t="s">
        <v>124</v>
      </c>
      <c r="H579" s="468">
        <f>H583</f>
        <v>24680</v>
      </c>
      <c r="I579" s="598"/>
      <c r="J579" s="546"/>
      <c r="K579" s="546"/>
      <c r="L579" s="547"/>
    </row>
    <row r="580" spans="1:12" s="513" customFormat="1" ht="18.75" customHeight="1" x14ac:dyDescent="0.25">
      <c r="A580" s="566"/>
      <c r="B580" s="567"/>
      <c r="C580" s="543"/>
      <c r="D580" s="309"/>
      <c r="E580" s="525"/>
      <c r="F580" s="147"/>
      <c r="G580" s="148" t="s">
        <v>125</v>
      </c>
      <c r="H580" s="468">
        <f>H584</f>
        <v>31756.199999999997</v>
      </c>
      <c r="I580" s="598"/>
      <c r="J580" s="546"/>
      <c r="K580" s="546"/>
      <c r="L580" s="547"/>
    </row>
    <row r="581" spans="1:12" s="513" customFormat="1" ht="18.75" customHeight="1" x14ac:dyDescent="0.25">
      <c r="A581" s="566"/>
      <c r="B581" s="567"/>
      <c r="C581" s="567"/>
      <c r="D581" s="309"/>
      <c r="E581" s="175" t="s">
        <v>163</v>
      </c>
      <c r="F581" s="175"/>
      <c r="G581" s="153" t="s">
        <v>134</v>
      </c>
      <c r="H581" s="468">
        <f>H582+H583+H584</f>
        <v>86676.2</v>
      </c>
      <c r="I581" s="599"/>
      <c r="J581" s="600"/>
      <c r="K581" s="600"/>
      <c r="L581" s="601"/>
    </row>
    <row r="582" spans="1:12" s="513" customFormat="1" ht="18.75" customHeight="1" x14ac:dyDescent="0.25">
      <c r="A582" s="566"/>
      <c r="B582" s="567"/>
      <c r="C582" s="543"/>
      <c r="D582" s="309"/>
      <c r="E582" s="525"/>
      <c r="F582" s="147"/>
      <c r="G582" s="148" t="s">
        <v>123</v>
      </c>
      <c r="H582" s="468">
        <f>H545+H553+H561+H569</f>
        <v>30240</v>
      </c>
      <c r="I582" s="598"/>
      <c r="J582" s="546"/>
      <c r="K582" s="546"/>
      <c r="L582" s="547"/>
    </row>
    <row r="583" spans="1:12" s="513" customFormat="1" ht="18.75" customHeight="1" x14ac:dyDescent="0.25">
      <c r="A583" s="566"/>
      <c r="B583" s="567"/>
      <c r="C583" s="543"/>
      <c r="D583" s="309"/>
      <c r="E583" s="525"/>
      <c r="F583" s="147"/>
      <c r="G583" s="148" t="s">
        <v>124</v>
      </c>
      <c r="H583" s="468">
        <f>H546+H554+H562+H570</f>
        <v>24680</v>
      </c>
      <c r="I583" s="598"/>
      <c r="J583" s="546"/>
      <c r="K583" s="546"/>
      <c r="L583" s="547"/>
    </row>
    <row r="584" spans="1:12" s="513" customFormat="1" ht="36" customHeight="1" x14ac:dyDescent="0.25">
      <c r="A584" s="573"/>
      <c r="B584" s="574"/>
      <c r="C584" s="553"/>
      <c r="D584" s="312"/>
      <c r="E584" s="529"/>
      <c r="F584" s="159"/>
      <c r="G584" s="160" t="s">
        <v>125</v>
      </c>
      <c r="H584" s="474">
        <f>H547+H555+H563+H571</f>
        <v>31756.199999999997</v>
      </c>
      <c r="I584" s="602"/>
      <c r="J584" s="556"/>
      <c r="K584" s="556"/>
      <c r="L584" s="557"/>
    </row>
    <row r="585" spans="1:12" s="513" customFormat="1" ht="20.25" customHeight="1" x14ac:dyDescent="0.25">
      <c r="A585" s="603"/>
      <c r="B585" s="593"/>
      <c r="C585" s="568"/>
      <c r="D585" s="604"/>
      <c r="E585" s="272" t="s">
        <v>201</v>
      </c>
      <c r="F585" s="272"/>
      <c r="G585" s="140" t="s">
        <v>134</v>
      </c>
      <c r="H585" s="141">
        <f>H586+H587+H588</f>
        <v>887746.7</v>
      </c>
      <c r="I585" s="605"/>
      <c r="J585" s="606"/>
      <c r="K585" s="606"/>
      <c r="L585" s="607"/>
    </row>
    <row r="586" spans="1:12" s="513" customFormat="1" ht="20.25" customHeight="1" x14ac:dyDescent="0.25">
      <c r="A586" s="566"/>
      <c r="B586" s="567"/>
      <c r="C586" s="543"/>
      <c r="D586" s="544"/>
      <c r="E586" s="226"/>
      <c r="F586" s="440"/>
      <c r="G586" s="148" t="s">
        <v>123</v>
      </c>
      <c r="H586" s="154">
        <f>H590+H594</f>
        <v>196482.6</v>
      </c>
      <c r="I586" s="572"/>
      <c r="J586" s="546"/>
      <c r="K586" s="546"/>
      <c r="L586" s="547"/>
    </row>
    <row r="587" spans="1:12" s="513" customFormat="1" ht="20.25" customHeight="1" x14ac:dyDescent="0.25">
      <c r="A587" s="566"/>
      <c r="B587" s="567"/>
      <c r="C587" s="543"/>
      <c r="D587" s="544"/>
      <c r="E587" s="226"/>
      <c r="F587" s="440"/>
      <c r="G587" s="148" t="s">
        <v>124</v>
      </c>
      <c r="H587" s="154">
        <f>H591+H595</f>
        <v>314139.7</v>
      </c>
      <c r="I587" s="572"/>
      <c r="J587" s="546"/>
      <c r="K587" s="546"/>
      <c r="L587" s="547"/>
    </row>
    <row r="588" spans="1:12" s="513" customFormat="1" ht="20.25" customHeight="1" x14ac:dyDescent="0.25">
      <c r="A588" s="566"/>
      <c r="B588" s="567"/>
      <c r="C588" s="543"/>
      <c r="D588" s="544"/>
      <c r="E588" s="226"/>
      <c r="F588" s="440"/>
      <c r="G588" s="148" t="s">
        <v>125</v>
      </c>
      <c r="H588" s="154">
        <f>H592+H596</f>
        <v>377124.39999999997</v>
      </c>
      <c r="I588" s="572"/>
      <c r="J588" s="546"/>
      <c r="K588" s="546"/>
      <c r="L588" s="547"/>
    </row>
    <row r="589" spans="1:12" s="513" customFormat="1" ht="20.25" customHeight="1" x14ac:dyDescent="0.25">
      <c r="A589" s="566"/>
      <c r="B589" s="567"/>
      <c r="C589" s="543"/>
      <c r="D589" s="544"/>
      <c r="E589" s="471" t="s">
        <v>163</v>
      </c>
      <c r="F589" s="471"/>
      <c r="G589" s="153" t="s">
        <v>134</v>
      </c>
      <c r="H589" s="154">
        <f>H590+H591+H592</f>
        <v>847455.3</v>
      </c>
      <c r="I589" s="572"/>
      <c r="J589" s="546"/>
      <c r="K589" s="546"/>
      <c r="L589" s="547"/>
    </row>
    <row r="590" spans="1:12" s="513" customFormat="1" ht="20.25" customHeight="1" x14ac:dyDescent="0.25">
      <c r="A590" s="566"/>
      <c r="B590" s="567"/>
      <c r="C590" s="543"/>
      <c r="D590" s="544"/>
      <c r="E590" s="226"/>
      <c r="F590" s="440"/>
      <c r="G590" s="148" t="s">
        <v>123</v>
      </c>
      <c r="H590" s="154">
        <f>H492+H513+H536+H582</f>
        <v>171356.6</v>
      </c>
      <c r="I590" s="572"/>
      <c r="J590" s="546"/>
      <c r="K590" s="546"/>
      <c r="L590" s="547"/>
    </row>
    <row r="591" spans="1:12" s="513" customFormat="1" ht="20.25" customHeight="1" x14ac:dyDescent="0.25">
      <c r="A591" s="566"/>
      <c r="B591" s="567"/>
      <c r="C591" s="543"/>
      <c r="D591" s="544"/>
      <c r="E591" s="226"/>
      <c r="F591" s="440"/>
      <c r="G591" s="148" t="s">
        <v>124</v>
      </c>
      <c r="H591" s="154">
        <f>H493+H514+H537+H583</f>
        <v>304622.60000000003</v>
      </c>
      <c r="I591" s="572"/>
      <c r="J591" s="546"/>
      <c r="K591" s="546"/>
      <c r="L591" s="547"/>
    </row>
    <row r="592" spans="1:12" s="513" customFormat="1" ht="20.25" customHeight="1" x14ac:dyDescent="0.25">
      <c r="A592" s="566"/>
      <c r="B592" s="567"/>
      <c r="C592" s="543"/>
      <c r="D592" s="544"/>
      <c r="E592" s="226"/>
      <c r="F592" s="440"/>
      <c r="G592" s="148" t="s">
        <v>125</v>
      </c>
      <c r="H592" s="154">
        <f>H494+H515+H538+H584</f>
        <v>371476.1</v>
      </c>
      <c r="I592" s="572"/>
      <c r="J592" s="546"/>
      <c r="K592" s="546"/>
      <c r="L592" s="547"/>
    </row>
    <row r="593" spans="1:12" s="513" customFormat="1" ht="20.25" customHeight="1" x14ac:dyDescent="0.25">
      <c r="A593" s="566"/>
      <c r="B593" s="567"/>
      <c r="C593" s="543"/>
      <c r="D593" s="544"/>
      <c r="E593" s="439" t="s">
        <v>68</v>
      </c>
      <c r="F593" s="439"/>
      <c r="G593" s="153" t="s">
        <v>134</v>
      </c>
      <c r="H593" s="154">
        <f>H594+H595+H596</f>
        <v>40291.400000000009</v>
      </c>
      <c r="I593" s="572"/>
      <c r="J593" s="546"/>
      <c r="K593" s="546"/>
      <c r="L593" s="547"/>
    </row>
    <row r="594" spans="1:12" s="513" customFormat="1" ht="20.25" customHeight="1" x14ac:dyDescent="0.25">
      <c r="A594" s="566"/>
      <c r="B594" s="567"/>
      <c r="C594" s="543"/>
      <c r="D594" s="544"/>
      <c r="E594" s="525"/>
      <c r="F594" s="309"/>
      <c r="G594" s="148" t="s">
        <v>123</v>
      </c>
      <c r="H594" s="154">
        <f>H496+H540</f>
        <v>25126</v>
      </c>
      <c r="I594" s="572"/>
      <c r="J594" s="546"/>
      <c r="K594" s="546"/>
      <c r="L594" s="547"/>
    </row>
    <row r="595" spans="1:12" s="513" customFormat="1" ht="20.25" customHeight="1" x14ac:dyDescent="0.25">
      <c r="A595" s="566"/>
      <c r="B595" s="567"/>
      <c r="C595" s="543"/>
      <c r="D595" s="544"/>
      <c r="E595" s="525"/>
      <c r="F595" s="309"/>
      <c r="G595" s="148" t="s">
        <v>124</v>
      </c>
      <c r="H595" s="154">
        <f>H497+H541</f>
        <v>9517.1000000000022</v>
      </c>
      <c r="I595" s="572"/>
      <c r="J595" s="546"/>
      <c r="K595" s="546"/>
      <c r="L595" s="547"/>
    </row>
    <row r="596" spans="1:12" s="513" customFormat="1" ht="20.25" customHeight="1" x14ac:dyDescent="0.25">
      <c r="A596" s="573"/>
      <c r="B596" s="574"/>
      <c r="C596" s="553"/>
      <c r="D596" s="554"/>
      <c r="E596" s="608"/>
      <c r="F596" s="312"/>
      <c r="G596" s="160" t="s">
        <v>125</v>
      </c>
      <c r="H596" s="207">
        <f>H498+H542</f>
        <v>5648.300000000002</v>
      </c>
      <c r="I596" s="577"/>
      <c r="J596" s="556"/>
      <c r="K596" s="556"/>
      <c r="L596" s="557"/>
    </row>
    <row r="597" spans="1:12" s="513" customFormat="1" ht="29.25" customHeight="1" x14ac:dyDescent="0.25">
      <c r="A597" s="603"/>
      <c r="B597" s="593"/>
      <c r="C597" s="568"/>
      <c r="D597" s="604"/>
      <c r="E597" s="272" t="s">
        <v>111</v>
      </c>
      <c r="F597" s="272"/>
      <c r="G597" s="140" t="s">
        <v>134</v>
      </c>
      <c r="H597" s="141">
        <f>H598+H599+H600</f>
        <v>4294354.2000000011</v>
      </c>
      <c r="I597" s="605"/>
      <c r="J597" s="606"/>
      <c r="K597" s="606"/>
      <c r="L597" s="607"/>
    </row>
    <row r="598" spans="1:12" s="513" customFormat="1" ht="29.25" customHeight="1" x14ac:dyDescent="0.25">
      <c r="A598" s="566"/>
      <c r="B598" s="567"/>
      <c r="C598" s="543"/>
      <c r="D598" s="544"/>
      <c r="E598" s="226"/>
      <c r="F598" s="300"/>
      <c r="G598" s="148" t="s">
        <v>123</v>
      </c>
      <c r="H598" s="154">
        <f>H602+H606</f>
        <v>1459430.4000000001</v>
      </c>
      <c r="I598" s="572"/>
      <c r="J598" s="609"/>
      <c r="K598" s="609"/>
      <c r="L598" s="610"/>
    </row>
    <row r="599" spans="1:12" s="513" customFormat="1" ht="29.25" customHeight="1" x14ac:dyDescent="0.25">
      <c r="A599" s="566"/>
      <c r="B599" s="567"/>
      <c r="C599" s="543"/>
      <c r="D599" s="544"/>
      <c r="E599" s="226"/>
      <c r="F599" s="300"/>
      <c r="G599" s="148" t="s">
        <v>124</v>
      </c>
      <c r="H599" s="154">
        <f>H603+H607</f>
        <v>1130470.2000000002</v>
      </c>
      <c r="I599" s="572"/>
      <c r="J599" s="609"/>
      <c r="K599" s="609"/>
      <c r="L599" s="610"/>
    </row>
    <row r="600" spans="1:12" s="513" customFormat="1" ht="29.25" customHeight="1" x14ac:dyDescent="0.25">
      <c r="A600" s="566"/>
      <c r="B600" s="567"/>
      <c r="C600" s="543"/>
      <c r="D600" s="544"/>
      <c r="E600" s="226"/>
      <c r="F600" s="309"/>
      <c r="G600" s="148" t="s">
        <v>125</v>
      </c>
      <c r="H600" s="154">
        <f>H604+H608</f>
        <v>1704453.6000000003</v>
      </c>
      <c r="I600" s="572"/>
      <c r="J600" s="609"/>
      <c r="K600" s="609"/>
      <c r="L600" s="610"/>
    </row>
    <row r="601" spans="1:12" s="513" customFormat="1" ht="29.25" customHeight="1" x14ac:dyDescent="0.25">
      <c r="A601" s="566"/>
      <c r="B601" s="567"/>
      <c r="C601" s="543"/>
      <c r="D601" s="544"/>
      <c r="E601" s="611" t="s">
        <v>151</v>
      </c>
      <c r="F601" s="611"/>
      <c r="G601" s="153" t="s">
        <v>134</v>
      </c>
      <c r="H601" s="154">
        <f>H602+H603+H604</f>
        <v>4175189.8000000003</v>
      </c>
      <c r="I601" s="572"/>
      <c r="J601" s="609"/>
      <c r="K601" s="609"/>
      <c r="L601" s="610"/>
    </row>
    <row r="602" spans="1:12" s="513" customFormat="1" ht="29.25" customHeight="1" x14ac:dyDescent="0.25">
      <c r="A602" s="566"/>
      <c r="B602" s="567"/>
      <c r="C602" s="543"/>
      <c r="D602" s="544"/>
      <c r="E602" s="226"/>
      <c r="F602" s="309"/>
      <c r="G602" s="148" t="s">
        <v>123</v>
      </c>
      <c r="H602" s="154">
        <f>H194+H436+H590</f>
        <v>1407515.3</v>
      </c>
      <c r="I602" s="572"/>
      <c r="J602" s="609"/>
      <c r="K602" s="609"/>
      <c r="L602" s="610"/>
    </row>
    <row r="603" spans="1:12" s="513" customFormat="1" ht="29.25" customHeight="1" x14ac:dyDescent="0.25">
      <c r="A603" s="566"/>
      <c r="B603" s="567"/>
      <c r="C603" s="543"/>
      <c r="D603" s="544"/>
      <c r="E603" s="226"/>
      <c r="F603" s="309"/>
      <c r="G603" s="148" t="s">
        <v>124</v>
      </c>
      <c r="H603" s="154">
        <f>H195+H437+H591</f>
        <v>1098573.2000000002</v>
      </c>
      <c r="I603" s="572"/>
      <c r="J603" s="609"/>
      <c r="K603" s="609"/>
      <c r="L603" s="610"/>
    </row>
    <row r="604" spans="1:12" s="513" customFormat="1" ht="29.25" customHeight="1" x14ac:dyDescent="0.25">
      <c r="A604" s="566"/>
      <c r="B604" s="567"/>
      <c r="C604" s="543"/>
      <c r="D604" s="544"/>
      <c r="E604" s="226"/>
      <c r="F604" s="309"/>
      <c r="G604" s="148" t="s">
        <v>125</v>
      </c>
      <c r="H604" s="154">
        <f>H196+H438+H592</f>
        <v>1669101.3000000003</v>
      </c>
      <c r="I604" s="572"/>
      <c r="J604" s="609"/>
      <c r="K604" s="609"/>
      <c r="L604" s="610"/>
    </row>
    <row r="605" spans="1:12" s="513" customFormat="1" ht="29.25" customHeight="1" x14ac:dyDescent="0.25">
      <c r="A605" s="566"/>
      <c r="B605" s="567"/>
      <c r="C605" s="543"/>
      <c r="D605" s="544"/>
      <c r="E605" s="226"/>
      <c r="F605" s="300" t="s">
        <v>68</v>
      </c>
      <c r="G605" s="153" t="s">
        <v>134</v>
      </c>
      <c r="H605" s="154">
        <f>H606+H607+H608</f>
        <v>119164.40000000001</v>
      </c>
      <c r="I605" s="572"/>
      <c r="J605" s="609"/>
      <c r="K605" s="609"/>
      <c r="L605" s="610"/>
    </row>
    <row r="606" spans="1:12" s="513" customFormat="1" ht="29.25" customHeight="1" x14ac:dyDescent="0.25">
      <c r="A606" s="566"/>
      <c r="B606" s="567"/>
      <c r="C606" s="543"/>
      <c r="D606" s="544"/>
      <c r="E606" s="226"/>
      <c r="F606" s="309"/>
      <c r="G606" s="148" t="s">
        <v>123</v>
      </c>
      <c r="H606" s="154">
        <f>H198+H440+H594</f>
        <v>51915.1</v>
      </c>
      <c r="I606" s="572"/>
      <c r="J606" s="609"/>
      <c r="K606" s="609"/>
      <c r="L606" s="610"/>
    </row>
    <row r="607" spans="1:12" s="513" customFormat="1" ht="29.25" customHeight="1" x14ac:dyDescent="0.25">
      <c r="A607" s="566"/>
      <c r="B607" s="612"/>
      <c r="C607" s="613"/>
      <c r="D607" s="614"/>
      <c r="E607" s="615"/>
      <c r="F607" s="309"/>
      <c r="G607" s="148" t="s">
        <v>124</v>
      </c>
      <c r="H607" s="154">
        <f>H199+H441+H595</f>
        <v>31897</v>
      </c>
      <c r="I607" s="572"/>
      <c r="J607" s="546"/>
      <c r="K607" s="546"/>
      <c r="L607" s="547"/>
    </row>
    <row r="608" spans="1:12" ht="29.25" customHeight="1" x14ac:dyDescent="0.25">
      <c r="A608" s="155"/>
      <c r="B608" s="616"/>
      <c r="C608" s="617"/>
      <c r="D608" s="617"/>
      <c r="E608" s="617"/>
      <c r="F608" s="312"/>
      <c r="G608" s="160" t="s">
        <v>125</v>
      </c>
      <c r="H608" s="207">
        <f>H200+H442+H596</f>
        <v>35352.300000000003</v>
      </c>
      <c r="I608" s="161"/>
      <c r="J608" s="161"/>
      <c r="K608" s="161"/>
      <c r="L608" s="504"/>
    </row>
    <row r="609" spans="2:9" ht="20.25" x14ac:dyDescent="0.3">
      <c r="B609" s="1"/>
      <c r="C609" s="1"/>
      <c r="D609" s="1"/>
      <c r="E609" s="1"/>
      <c r="I609" s="7"/>
    </row>
    <row r="610" spans="2:9" ht="20.25" x14ac:dyDescent="0.3">
      <c r="B610" s="1"/>
      <c r="C610" s="1"/>
      <c r="D610" s="1"/>
      <c r="E610" s="1"/>
      <c r="I610" s="7"/>
    </row>
    <row r="611" spans="2:9" ht="20.25" x14ac:dyDescent="0.3">
      <c r="B611" s="1"/>
      <c r="C611" s="1"/>
      <c r="D611" s="1"/>
      <c r="E611" s="1"/>
      <c r="I611" s="7"/>
    </row>
    <row r="612" spans="2:9" ht="20.25" x14ac:dyDescent="0.3">
      <c r="B612" s="1" t="s">
        <v>295</v>
      </c>
      <c r="C612" s="1"/>
      <c r="D612" s="1"/>
      <c r="E612" s="1"/>
      <c r="H612" s="1" t="s">
        <v>296</v>
      </c>
      <c r="I612" s="7"/>
    </row>
    <row r="613" spans="2:9" ht="20.25" x14ac:dyDescent="0.3">
      <c r="B613" s="1"/>
      <c r="C613" s="1"/>
      <c r="D613" s="1"/>
      <c r="E613" s="1"/>
      <c r="I613" s="7"/>
    </row>
    <row r="614" spans="2:9" x14ac:dyDescent="0.25">
      <c r="I614" s="7"/>
    </row>
    <row r="615" spans="2:9" x14ac:dyDescent="0.25">
      <c r="I615" s="7"/>
    </row>
    <row r="616" spans="2:9" x14ac:dyDescent="0.25">
      <c r="I616" s="7"/>
    </row>
  </sheetData>
  <mergeCells count="373">
    <mergeCell ref="A11:L11"/>
    <mergeCell ref="A12:L12"/>
    <mergeCell ref="D8:D9"/>
    <mergeCell ref="E8:E9"/>
    <mergeCell ref="F8:F9"/>
    <mergeCell ref="G8:H9"/>
    <mergeCell ref="I4:L4"/>
    <mergeCell ref="A6:L6"/>
    <mergeCell ref="A7:L7"/>
    <mergeCell ref="G10:H10"/>
    <mergeCell ref="A5:L5"/>
    <mergeCell ref="A8:A9"/>
    <mergeCell ref="B8:B9"/>
    <mergeCell ref="C8:C9"/>
    <mergeCell ref="I8:L8"/>
    <mergeCell ref="E22:E24"/>
    <mergeCell ref="E46:E54"/>
    <mergeCell ref="F46:F54"/>
    <mergeCell ref="F22:F24"/>
    <mergeCell ref="F64:F69"/>
    <mergeCell ref="A74:F74"/>
    <mergeCell ref="B13:B19"/>
    <mergeCell ref="A46:A54"/>
    <mergeCell ref="B46:B54"/>
    <mergeCell ref="C46:C54"/>
    <mergeCell ref="D46:D47"/>
    <mergeCell ref="C38:C40"/>
    <mergeCell ref="D38:D39"/>
    <mergeCell ref="E38:E39"/>
    <mergeCell ref="F38:F39"/>
    <mergeCell ref="C30:C32"/>
    <mergeCell ref="D30:D31"/>
    <mergeCell ref="E30:E31"/>
    <mergeCell ref="F30:F31"/>
    <mergeCell ref="B102:B107"/>
    <mergeCell ref="C102:C107"/>
    <mergeCell ref="A102:A106"/>
    <mergeCell ref="E102:E105"/>
    <mergeCell ref="A13:A29"/>
    <mergeCell ref="C13:C21"/>
    <mergeCell ref="E13:E21"/>
    <mergeCell ref="C22:C27"/>
    <mergeCell ref="E83:E84"/>
    <mergeCell ref="E97:F97"/>
    <mergeCell ref="A101:L101"/>
    <mergeCell ref="F55:F63"/>
    <mergeCell ref="A64:A67"/>
    <mergeCell ref="B64:B67"/>
    <mergeCell ref="C64:C73"/>
    <mergeCell ref="E64:E69"/>
    <mergeCell ref="I93:L93"/>
    <mergeCell ref="A93:F93"/>
    <mergeCell ref="A55:A63"/>
    <mergeCell ref="B55:B61"/>
    <mergeCell ref="C55:C63"/>
    <mergeCell ref="A82:L82"/>
    <mergeCell ref="A83:A85"/>
    <mergeCell ref="D22:D23"/>
    <mergeCell ref="B83:B86"/>
    <mergeCell ref="C83:C91"/>
    <mergeCell ref="E55:E63"/>
    <mergeCell ref="I74:L74"/>
    <mergeCell ref="B78:F78"/>
    <mergeCell ref="C109:C113"/>
    <mergeCell ref="A115:F115"/>
    <mergeCell ref="A119:F119"/>
    <mergeCell ref="E193:F193"/>
    <mergeCell ref="C137:F137"/>
    <mergeCell ref="E141:F141"/>
    <mergeCell ref="E146:E150"/>
    <mergeCell ref="A145:L145"/>
    <mergeCell ref="A146:A149"/>
    <mergeCell ref="B146:B149"/>
    <mergeCell ref="C146:C148"/>
    <mergeCell ref="A127:L127"/>
    <mergeCell ref="A128:A136"/>
    <mergeCell ref="B128:B136"/>
    <mergeCell ref="C128:C136"/>
    <mergeCell ref="D128:D129"/>
    <mergeCell ref="E128:E136"/>
    <mergeCell ref="F128:F136"/>
    <mergeCell ref="F90:F92"/>
    <mergeCell ref="A202:L202"/>
    <mergeCell ref="F203:F204"/>
    <mergeCell ref="C200:E200"/>
    <mergeCell ref="C154:C155"/>
    <mergeCell ref="E154:E155"/>
    <mergeCell ref="A162:F162"/>
    <mergeCell ref="A166:F166"/>
    <mergeCell ref="E189:F189"/>
    <mergeCell ref="B203:B207"/>
    <mergeCell ref="D203:D207"/>
    <mergeCell ref="B154:B155"/>
    <mergeCell ref="E197:F197"/>
    <mergeCell ref="C198:E198"/>
    <mergeCell ref="C199:E199"/>
    <mergeCell ref="A201:L201"/>
    <mergeCell ref="A170:L170"/>
    <mergeCell ref="B171:B173"/>
    <mergeCell ref="C171:C179"/>
    <mergeCell ref="E171:E172"/>
    <mergeCell ref="F177:F180"/>
    <mergeCell ref="A181:F181"/>
    <mergeCell ref="I181:L181"/>
    <mergeCell ref="E185:F185"/>
    <mergeCell ref="A171:A174"/>
    <mergeCell ref="A218:A220"/>
    <mergeCell ref="B218:B222"/>
    <mergeCell ref="C218:C226"/>
    <mergeCell ref="D218:D220"/>
    <mergeCell ref="E218:E220"/>
    <mergeCell ref="A203:A204"/>
    <mergeCell ref="E203:E207"/>
    <mergeCell ref="C203:C210"/>
    <mergeCell ref="E236:E237"/>
    <mergeCell ref="A245:A247"/>
    <mergeCell ref="B245:B248"/>
    <mergeCell ref="C245:C251"/>
    <mergeCell ref="D245:D247"/>
    <mergeCell ref="E245:E247"/>
    <mergeCell ref="F251:F252"/>
    <mergeCell ref="A227:A229"/>
    <mergeCell ref="B227:B232"/>
    <mergeCell ref="C227:C235"/>
    <mergeCell ref="D227:D228"/>
    <mergeCell ref="E227:E229"/>
    <mergeCell ref="F227:F228"/>
    <mergeCell ref="A236:A237"/>
    <mergeCell ref="B236:B238"/>
    <mergeCell ref="C236:C242"/>
    <mergeCell ref="I253:L253"/>
    <mergeCell ref="A255:A257"/>
    <mergeCell ref="B255:B257"/>
    <mergeCell ref="D255:D256"/>
    <mergeCell ref="E255:E257"/>
    <mergeCell ref="F255:F256"/>
    <mergeCell ref="I255:L255"/>
    <mergeCell ref="C255:C261"/>
    <mergeCell ref="I258:L258"/>
    <mergeCell ref="I260:L260"/>
    <mergeCell ref="I262:L262"/>
    <mergeCell ref="A264:A265"/>
    <mergeCell ref="B264:B266"/>
    <mergeCell ref="C264:C265"/>
    <mergeCell ref="D264:D265"/>
    <mergeCell ref="E264:E265"/>
    <mergeCell ref="F264:F265"/>
    <mergeCell ref="I264:L264"/>
    <mergeCell ref="I266:L266"/>
    <mergeCell ref="I268:L268"/>
    <mergeCell ref="I270:L270"/>
    <mergeCell ref="A272:A273"/>
    <mergeCell ref="B272:B274"/>
    <mergeCell ref="D272:D273"/>
    <mergeCell ref="E272:E273"/>
    <mergeCell ref="F272:F273"/>
    <mergeCell ref="I272:L272"/>
    <mergeCell ref="I274:L274"/>
    <mergeCell ref="I276:L276"/>
    <mergeCell ref="I278:L278"/>
    <mergeCell ref="C281:C288"/>
    <mergeCell ref="D281:D288"/>
    <mergeCell ref="E281:E288"/>
    <mergeCell ref="F281:F282"/>
    <mergeCell ref="I281:L281"/>
    <mergeCell ref="C272:C280"/>
    <mergeCell ref="A297:A298"/>
    <mergeCell ref="B297:B303"/>
    <mergeCell ref="C297:C298"/>
    <mergeCell ref="A289:A290"/>
    <mergeCell ref="B289:B296"/>
    <mergeCell ref="D297:D298"/>
    <mergeCell ref="E297:E303"/>
    <mergeCell ref="C301:C303"/>
    <mergeCell ref="I283:L283"/>
    <mergeCell ref="I285:L285"/>
    <mergeCell ref="I287:L287"/>
    <mergeCell ref="C289:C296"/>
    <mergeCell ref="D289:D290"/>
    <mergeCell ref="E289:E290"/>
    <mergeCell ref="F289:F290"/>
    <mergeCell ref="I289:L289"/>
    <mergeCell ref="A317:A325"/>
    <mergeCell ref="B317:B325"/>
    <mergeCell ref="C317:C319"/>
    <mergeCell ref="D317:D319"/>
    <mergeCell ref="C320:C323"/>
    <mergeCell ref="I324:L324"/>
    <mergeCell ref="I322:L322"/>
    <mergeCell ref="B326:B329"/>
    <mergeCell ref="C326:C329"/>
    <mergeCell ref="D326:D329"/>
    <mergeCell ref="E326:E329"/>
    <mergeCell ref="G326:H326"/>
    <mergeCell ref="I326:L326"/>
    <mergeCell ref="I328:L328"/>
    <mergeCell ref="E317:E318"/>
    <mergeCell ref="I317:L317"/>
    <mergeCell ref="F318:F319"/>
    <mergeCell ref="F320:F321"/>
    <mergeCell ref="I320:L320"/>
    <mergeCell ref="F301:F302"/>
    <mergeCell ref="E309:E310"/>
    <mergeCell ref="I309:L309"/>
    <mergeCell ref="I311:L311"/>
    <mergeCell ref="F313:F314"/>
    <mergeCell ref="I313:L313"/>
    <mergeCell ref="I315:L315"/>
    <mergeCell ref="C309:C314"/>
    <mergeCell ref="I291:L291"/>
    <mergeCell ref="I293:L293"/>
    <mergeCell ref="I295:L295"/>
    <mergeCell ref="A351:L351"/>
    <mergeCell ref="I362:L362"/>
    <mergeCell ref="A372:A375"/>
    <mergeCell ref="B372:B381"/>
    <mergeCell ref="C372:C379"/>
    <mergeCell ref="D362:D363"/>
    <mergeCell ref="E362:E371"/>
    <mergeCell ref="D372:D375"/>
    <mergeCell ref="E372:E375"/>
    <mergeCell ref="C339:F339"/>
    <mergeCell ref="G330:H330"/>
    <mergeCell ref="I330:L330"/>
    <mergeCell ref="I335:L335"/>
    <mergeCell ref="E330:E332"/>
    <mergeCell ref="B330:B336"/>
    <mergeCell ref="C330:C338"/>
    <mergeCell ref="D330:D332"/>
    <mergeCell ref="E343:F343"/>
    <mergeCell ref="A399:A404"/>
    <mergeCell ref="B399:B405"/>
    <mergeCell ref="C399:C406"/>
    <mergeCell ref="D407:D408"/>
    <mergeCell ref="C407:C413"/>
    <mergeCell ref="D399:D404"/>
    <mergeCell ref="I352:L352"/>
    <mergeCell ref="I372:L372"/>
    <mergeCell ref="A362:A364"/>
    <mergeCell ref="B391:B397"/>
    <mergeCell ref="C391:C396"/>
    <mergeCell ref="D391:D393"/>
    <mergeCell ref="A352:A357"/>
    <mergeCell ref="A391:A393"/>
    <mergeCell ref="B352:B357"/>
    <mergeCell ref="C352:C357"/>
    <mergeCell ref="D352:D353"/>
    <mergeCell ref="E352:E353"/>
    <mergeCell ref="F352:F353"/>
    <mergeCell ref="E391:E392"/>
    <mergeCell ref="A390:L390"/>
    <mergeCell ref="C362:C371"/>
    <mergeCell ref="F362:F363"/>
    <mergeCell ref="E407:E413"/>
    <mergeCell ref="E382:F382"/>
    <mergeCell ref="C385:E385"/>
    <mergeCell ref="E386:F386"/>
    <mergeCell ref="C389:E389"/>
    <mergeCell ref="E399:E404"/>
    <mergeCell ref="F399:F400"/>
    <mergeCell ref="E431:F431"/>
    <mergeCell ref="E427:F427"/>
    <mergeCell ref="D419:F419"/>
    <mergeCell ref="E423:F423"/>
    <mergeCell ref="C445:C448"/>
    <mergeCell ref="E445:E448"/>
    <mergeCell ref="A443:L443"/>
    <mergeCell ref="E435:F435"/>
    <mergeCell ref="E439:F439"/>
    <mergeCell ref="I451:L451"/>
    <mergeCell ref="I454:L454"/>
    <mergeCell ref="I467:L467"/>
    <mergeCell ref="I469:L469"/>
    <mergeCell ref="I445:L445"/>
    <mergeCell ref="C455:C456"/>
    <mergeCell ref="C457:C466"/>
    <mergeCell ref="A444:I444"/>
    <mergeCell ref="A445:A446"/>
    <mergeCell ref="B445:B448"/>
    <mergeCell ref="D445:D446"/>
    <mergeCell ref="E457:E466"/>
    <mergeCell ref="F457:F466"/>
    <mergeCell ref="I457:L457"/>
    <mergeCell ref="C467:C470"/>
    <mergeCell ref="E467:E470"/>
    <mergeCell ref="D457:D466"/>
    <mergeCell ref="I462:L462"/>
    <mergeCell ref="I464:L464"/>
    <mergeCell ref="I472:L472"/>
    <mergeCell ref="I474:L474"/>
    <mergeCell ref="I562:L562"/>
    <mergeCell ref="I568:L568"/>
    <mergeCell ref="E491:F491"/>
    <mergeCell ref="E477:E482"/>
    <mergeCell ref="F477:F482"/>
    <mergeCell ref="I479:L479"/>
    <mergeCell ref="I482:L482"/>
    <mergeCell ref="I484:L484"/>
    <mergeCell ref="E487:F487"/>
    <mergeCell ref="I487:L487"/>
    <mergeCell ref="I477:L477"/>
    <mergeCell ref="E500:E505"/>
    <mergeCell ref="I500:L500"/>
    <mergeCell ref="I502:L502"/>
    <mergeCell ref="I552:L552"/>
    <mergeCell ref="F552:F553"/>
    <mergeCell ref="F560:F561"/>
    <mergeCell ref="I512:L512"/>
    <mergeCell ref="E517:E521"/>
    <mergeCell ref="I517:L517"/>
    <mergeCell ref="I556:L556"/>
    <mergeCell ref="I504:L504"/>
    <mergeCell ref="I554:L554"/>
    <mergeCell ref="I564:L564"/>
    <mergeCell ref="I560:L560"/>
    <mergeCell ref="C500:C507"/>
    <mergeCell ref="D500:D504"/>
    <mergeCell ref="A500:A502"/>
    <mergeCell ref="B500:B504"/>
    <mergeCell ref="C517:C521"/>
    <mergeCell ref="C477:C482"/>
    <mergeCell ref="D477:D482"/>
    <mergeCell ref="E495:F495"/>
    <mergeCell ref="A499:L499"/>
    <mergeCell ref="D552:D553"/>
    <mergeCell ref="F171:F173"/>
    <mergeCell ref="E581:F581"/>
    <mergeCell ref="E601:F601"/>
    <mergeCell ref="E585:F585"/>
    <mergeCell ref="I506:L506"/>
    <mergeCell ref="A516:L516"/>
    <mergeCell ref="A517:A520"/>
    <mergeCell ref="B517:B525"/>
    <mergeCell ref="I558:L558"/>
    <mergeCell ref="A544:A545"/>
    <mergeCell ref="I566:L566"/>
    <mergeCell ref="D531:F531"/>
    <mergeCell ref="E535:F535"/>
    <mergeCell ref="I528:L528"/>
    <mergeCell ref="C508:F508"/>
    <mergeCell ref="I508:L508"/>
    <mergeCell ref="C512:F512"/>
    <mergeCell ref="I573:L573"/>
    <mergeCell ref="I575:L575"/>
    <mergeCell ref="E577:F577"/>
    <mergeCell ref="C552:C554"/>
    <mergeCell ref="E552:E553"/>
    <mergeCell ref="D517:D521"/>
    <mergeCell ref="I570:L570"/>
    <mergeCell ref="B174:B176"/>
    <mergeCell ref="I3:L3"/>
    <mergeCell ref="C608:E608"/>
    <mergeCell ref="E539:F539"/>
    <mergeCell ref="F544:F545"/>
    <mergeCell ref="A543:H543"/>
    <mergeCell ref="B544:B549"/>
    <mergeCell ref="C544:C548"/>
    <mergeCell ref="B568:B569"/>
    <mergeCell ref="B560:B561"/>
    <mergeCell ref="C560:C563"/>
    <mergeCell ref="D560:D561"/>
    <mergeCell ref="C558:C559"/>
    <mergeCell ref="C568:C570"/>
    <mergeCell ref="D568:D570"/>
    <mergeCell ref="E593:F593"/>
    <mergeCell ref="E597:F597"/>
    <mergeCell ref="C566:C567"/>
    <mergeCell ref="D544:D545"/>
    <mergeCell ref="E544:E548"/>
    <mergeCell ref="E568:E569"/>
    <mergeCell ref="E560:E564"/>
    <mergeCell ref="E589:F589"/>
    <mergeCell ref="E565:E567"/>
  </mergeCells>
  <phoneticPr fontId="0" type="noConversion"/>
  <pageMargins left="0.39370078740157483" right="0.31496062992125984"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2023-09-21T14:39:54Z</dcterms:modified>
</cp:coreProperties>
</file>